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簡易評価（１）" sheetId="1" r:id="rId1"/>
    <sheet name="簡易評価（２）" sheetId="2" r:id="rId2"/>
    <sheet name="融資機関評価" sheetId="3" r:id="rId3"/>
  </sheets>
  <definedNames>
    <definedName name="_xlnm.Print_Area" localSheetId="0">'簡易評価（１）'!$A$1:$K$51</definedName>
    <definedName name="_xlnm.Print_Area" localSheetId="1">'簡易評価（２）'!$A$1:$J$50</definedName>
  </definedNames>
  <calcPr fullCalcOnLoad="1"/>
</workbook>
</file>

<file path=xl/sharedStrings.xml><?xml version="1.0" encoding="utf-8"?>
<sst xmlns="http://schemas.openxmlformats.org/spreadsheetml/2006/main" count="454" uniqueCount="225">
  <si>
    <t>同じ程度</t>
  </si>
  <si>
    <t>評価</t>
  </si>
  <si>
    <t>判断基準</t>
  </si>
  <si>
    <t>償還財源</t>
  </si>
  <si>
    <t>家計費</t>
  </si>
  <si>
    <t>経産牛</t>
  </si>
  <si>
    <t>肥育牛</t>
  </si>
  <si>
    <t>種雌豚</t>
  </si>
  <si>
    <t>単位あたり要償還額</t>
  </si>
  <si>
    <t>単位あたり要償還額
（単位：千円）</t>
  </si>
  <si>
    <t>普通</t>
  </si>
  <si>
    <t>３．</t>
  </si>
  <si>
    <t>評価者はすべての項目を一人で評価してください。</t>
  </si>
  <si>
    <t>集計</t>
  </si>
  <si>
    <t>数値以外の評価は相対的なものであり、評価者の主観に基づくものです。できるだけ偏りのない評価をするようにしてください。</t>
  </si>
  <si>
    <t>10％以上増</t>
  </si>
  <si>
    <t>総じて経営改善の可能性はあるか</t>
  </si>
  <si>
    <t>評価者：</t>
  </si>
  <si>
    <t>増加</t>
  </si>
  <si>
    <t>減少</t>
  </si>
  <si>
    <t>別表参照</t>
  </si>
  <si>
    <t>年間飼料費+年間素畜費</t>
  </si>
  <si>
    <t>30％以下</t>
  </si>
  <si>
    <t>70％以上</t>
  </si>
  <si>
    <t>0～10％増</t>
  </si>
  <si>
    <t>前々年実績と比べて</t>
  </si>
  <si>
    <t>基準値</t>
  </si>
  <si>
    <t>前年実績と比べて</t>
  </si>
  <si>
    <t>家族の協力体勢</t>
  </si>
  <si>
    <t>良好</t>
  </si>
  <si>
    <t>不良</t>
  </si>
  <si>
    <t>可能性なし</t>
  </si>
  <si>
    <t>係数</t>
  </si>
  <si>
    <t>集計点数</t>
  </si>
  <si>
    <t>比較値</t>
  </si>
  <si>
    <t>対象者名:</t>
  </si>
  <si>
    <t>評価年月日：</t>
  </si>
  <si>
    <t>評価表の使用にあたって</t>
  </si>
  <si>
    <t>この評価表は、経営改善計画書の評価の参考に用いるためのものです。</t>
  </si>
  <si>
    <t>評価基準</t>
  </si>
  <si>
    <t>やや良好</t>
  </si>
  <si>
    <t>やや不良</t>
  </si>
  <si>
    <t>極めて不良</t>
  </si>
  <si>
    <t>可能性あり</t>
  </si>
  <si>
    <t>不確か</t>
  </si>
  <si>
    <t>経営規模から見た期末買掛未払金残高の評価</t>
  </si>
  <si>
    <t>期首総負債残高</t>
  </si>
  <si>
    <t>経営改善への意欲</t>
  </si>
  <si>
    <t>経営内容についての把握・理解</t>
  </si>
  <si>
    <t>家計費の把握・低減への意欲</t>
  </si>
  <si>
    <t>指導・支援に対する受入態度</t>
  </si>
  <si>
    <t>関係機関との協調</t>
  </si>
  <si>
    <t>生産物販売量</t>
  </si>
  <si>
    <t>単位当り生産物販売量</t>
  </si>
  <si>
    <t>畜産部門収入</t>
  </si>
  <si>
    <t>畜産部門支出</t>
  </si>
  <si>
    <t>単位あたり畜産部門収入</t>
  </si>
  <si>
    <t>単位あたり畜産部門支出</t>
  </si>
  <si>
    <t>5％以上増</t>
  </si>
  <si>
    <t>5％以上減</t>
  </si>
  <si>
    <t>0～5％増</t>
  </si>
  <si>
    <t>0～5％減</t>
  </si>
  <si>
    <t>多い</t>
  </si>
  <si>
    <t>同額</t>
  </si>
  <si>
    <t>少ない</t>
  </si>
  <si>
    <t>評点</t>
  </si>
  <si>
    <t>単位あたり期末総負債残高</t>
  </si>
  <si>
    <t>単位あたり期末総負債残高
（単位：千円）</t>
  </si>
  <si>
    <t>期末総負債残高</t>
  </si>
  <si>
    <t>評価項目</t>
  </si>
  <si>
    <t>別表</t>
  </si>
  <si>
    <t>前年（平成　　　年）の実績</t>
  </si>
  <si>
    <t>Ｅ</t>
  </si>
  <si>
    <t>Ｆ</t>
  </si>
  <si>
    <t>数値（金額：千円）</t>
  </si>
  <si>
    <t>償還は可能か</t>
  </si>
  <si>
    <t>償還は可能だったか</t>
  </si>
  <si>
    <t>左記以外</t>
  </si>
  <si>
    <t>約定償還元金と比べて</t>
  </si>
  <si>
    <t>元利金
償還</t>
  </si>
  <si>
    <t>元金
償還</t>
  </si>
  <si>
    <t>約定償還額と比べて</t>
  </si>
  <si>
    <t>生産計画は実現可能か</t>
  </si>
  <si>
    <t>収支計画は実現可能か</t>
  </si>
  <si>
    <t>計画の評価</t>
  </si>
  <si>
    <t>実際の償還元金</t>
  </si>
  <si>
    <t>.</t>
  </si>
  <si>
    <t>Ａ（×３）</t>
  </si>
  <si>
    <t>Ｂ（×２）</t>
  </si>
  <si>
    <t>Ｃ（×１）</t>
  </si>
  <si>
    <t>Ａ</t>
  </si>
  <si>
    <t>Ｂ</t>
  </si>
  <si>
    <t>Ｃ</t>
  </si>
  <si>
    <t>Ａ</t>
  </si>
  <si>
    <t>Ｂ</t>
  </si>
  <si>
    <t>Ｃ</t>
  </si>
  <si>
    <t>30～70％</t>
  </si>
  <si>
    <t>経営改善への取組</t>
  </si>
  <si>
    <t>Ａ</t>
  </si>
  <si>
    <t>Ｂ</t>
  </si>
  <si>
    <t>Ｃ</t>
  </si>
  <si>
    <t>80&gt;</t>
  </si>
  <si>
    <t>80～120</t>
  </si>
  <si>
    <t>&gt;120</t>
  </si>
  <si>
    <t>25&gt;</t>
  </si>
  <si>
    <t>25～50</t>
  </si>
  <si>
    <t>&gt;50</t>
  </si>
  <si>
    <t>60&gt;</t>
  </si>
  <si>
    <t>60～80</t>
  </si>
  <si>
    <t>&gt;80</t>
  </si>
  <si>
    <t>800&gt;</t>
  </si>
  <si>
    <t>800～1,200</t>
  </si>
  <si>
    <t>&gt;1,200</t>
  </si>
  <si>
    <t>250&gt;</t>
  </si>
  <si>
    <t>250～500</t>
  </si>
  <si>
    <t>&gt;500</t>
  </si>
  <si>
    <t>600&gt;</t>
  </si>
  <si>
    <t>600～800</t>
  </si>
  <si>
    <t>&gt;800</t>
  </si>
  <si>
    <t>現状と当年の見込み</t>
  </si>
  <si>
    <t>現在の総負債残高</t>
  </si>
  <si>
    <t>現在の買掛・未払金残高</t>
  </si>
  <si>
    <t>前年末と比べて</t>
  </si>
  <si>
    <t>期末総負債残高の減少</t>
  </si>
  <si>
    <t>期末買掛・未払金残高の減少</t>
  </si>
  <si>
    <t>生活費の圧縮</t>
  </si>
  <si>
    <t>畜産経営以外での償還財源確保</t>
  </si>
  <si>
    <t>生産物販売量の増加</t>
  </si>
  <si>
    <t>畜産部門収入の増加</t>
  </si>
  <si>
    <t>畜産部門支出の減少</t>
  </si>
  <si>
    <t>Ａ</t>
  </si>
  <si>
    <t>Ｂ</t>
  </si>
  <si>
    <t>Ｃ</t>
  </si>
  <si>
    <t>Ｄ</t>
  </si>
  <si>
    <t>.</t>
  </si>
  <si>
    <t>畜種：</t>
  </si>
  <si>
    <t>比較（金額：千円）</t>
  </si>
  <si>
    <t>基準値
（ａ）</t>
  </si>
  <si>
    <t>比較値
（ｂ）</t>
  </si>
  <si>
    <t>増減率（％）
（ｂ／ａ）</t>
  </si>
  <si>
    <t>畜産物販売量</t>
  </si>
  <si>
    <t>5%以上増加</t>
  </si>
  <si>
    <t>5%以上減少</t>
  </si>
  <si>
    <t>前年見直し計画と比べて</t>
  </si>
  <si>
    <t>0～5%増加</t>
  </si>
  <si>
    <t>減少あるいは15%以上増加</t>
  </si>
  <si>
    <t>減少あるいは20%以上増加</t>
  </si>
  <si>
    <t>0～5%減少</t>
  </si>
  <si>
    <t>増加あるいは20%以上減少</t>
  </si>
  <si>
    <t>10%以上減少</t>
  </si>
  <si>
    <t>0～10%減少</t>
  </si>
  <si>
    <t>増加あるいは25%以上減少</t>
  </si>
  <si>
    <t>償還財源の確保額</t>
  </si>
  <si>
    <t>10%以上増加</t>
  </si>
  <si>
    <t>25%以上増加</t>
  </si>
  <si>
    <t>0～25%増加</t>
  </si>
  <si>
    <t>前々年期末と比べて</t>
  </si>
  <si>
    <t>約定償還元金
以上減少</t>
  </si>
  <si>
    <t>約定償還元金と同額減少</t>
  </si>
  <si>
    <t>多かった</t>
  </si>
  <si>
    <t>同じ</t>
  </si>
  <si>
    <t>少なかった</t>
  </si>
  <si>
    <t>償還はできたか</t>
  </si>
  <si>
    <t>約定償還元利金と比べて</t>
  </si>
  <si>
    <t>元利金の全部
償還</t>
  </si>
  <si>
    <t>元利金の一部
償還</t>
  </si>
  <si>
    <t>当年（平成　　　年）の見直し計画</t>
  </si>
  <si>
    <t>借換最終年の計画と比べて</t>
  </si>
  <si>
    <t>0～10%増加</t>
  </si>
  <si>
    <t>減少あるいは25%以上増加</t>
  </si>
  <si>
    <t>期末借入金残高</t>
  </si>
  <si>
    <t>計画している償還元金</t>
  </si>
  <si>
    <t>融資機関の評価</t>
  </si>
  <si>
    <t>融資機関評価表</t>
  </si>
  <si>
    <t>40点以上</t>
  </si>
  <si>
    <t>30点以上</t>
  </si>
  <si>
    <t>30点未満</t>
  </si>
  <si>
    <t>五年後の計画</t>
  </si>
  <si>
    <t>単位あたり畜産物販売量（酪農・養豚）
単位当たり畜産物販売金額（肉用牛）</t>
  </si>
  <si>
    <t>前年実績と比べて</t>
  </si>
  <si>
    <t>減少あるいは30%以上増加</t>
  </si>
  <si>
    <t>増加あるいは30%以上減少</t>
  </si>
  <si>
    <t>実質余剰額</t>
  </si>
  <si>
    <t>償還元利金
以上</t>
  </si>
  <si>
    <t>償還元利金
以下</t>
  </si>
  <si>
    <t>マイナス</t>
  </si>
  <si>
    <t>今後５年間の償還財源見込み額の総額</t>
  </si>
  <si>
    <t>約定償還元利金の総額と比べて</t>
  </si>
  <si>
    <t>100%以上</t>
  </si>
  <si>
    <t>100～50%</t>
  </si>
  <si>
    <t>50%以下あるいは300%以上</t>
  </si>
  <si>
    <t>売上高負債比率</t>
  </si>
  <si>
    <t>200%以内</t>
  </si>
  <si>
    <t>200～400%</t>
  </si>
  <si>
    <t>400%以上</t>
  </si>
  <si>
    <t>売上高約定償還額比率</t>
  </si>
  <si>
    <t>20%以内</t>
  </si>
  <si>
    <t>20～30%</t>
  </si>
  <si>
    <t>30%以上</t>
  </si>
  <si>
    <t>Ａ</t>
  </si>
  <si>
    <t>Ｂ</t>
  </si>
  <si>
    <t>Ｃ</t>
  </si>
  <si>
    <t>Ｄ</t>
  </si>
  <si>
    <t>Ｅ</t>
  </si>
  <si>
    <t>Ｆ</t>
  </si>
  <si>
    <t>１．</t>
  </si>
  <si>
    <t>２．</t>
  </si>
  <si>
    <t>畜産経営改善計画簡易評価表（１）</t>
  </si>
  <si>
    <t>畜産経営改善計画簡易評価表（２）</t>
  </si>
  <si>
    <t>評価者名：</t>
  </si>
  <si>
    <t>借入者の取組</t>
  </si>
  <si>
    <t>どちらかといえば良好</t>
  </si>
  <si>
    <t>どちらとも
いえない</t>
  </si>
  <si>
    <t>どちらかといえば不良</t>
  </si>
  <si>
    <t>指導・支援に対する受入態度、協調姿勢</t>
  </si>
  <si>
    <t>可能性は高い</t>
  </si>
  <si>
    <t>どちらかといえば可能性は高い</t>
  </si>
  <si>
    <t>どちらとも
いえない</t>
  </si>
  <si>
    <t>どちらかといえば可能性は低い</t>
  </si>
  <si>
    <t>可能性は低い</t>
  </si>
  <si>
    <t>生活改善計画は実現可能か</t>
  </si>
  <si>
    <t>負債整理計画は実現可能か</t>
  </si>
  <si>
    <t>総じて経営改善は可能か</t>
  </si>
  <si>
    <t>評点合計</t>
  </si>
  <si>
    <t>畜産経営改善計画簡易評価表（融資機関用）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</si>
</sst>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lightGray">
        <bgColor indexed="8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tabSelected="1" workbookViewId="0" topLeftCell="A1">
      <selection activeCell="A20" sqref="A20:A33"/>
    </sheetView>
  </sheetViews>
  <sheetFormatPr defaultColWidth="9.00390625" defaultRowHeight="19.5" customHeight="1"/>
  <cols>
    <col min="1" max="1" width="6.00390625" style="1" customWidth="1"/>
    <col min="2" max="2" width="38.625" style="1" customWidth="1"/>
    <col min="3" max="3" width="14.625" style="2" customWidth="1"/>
    <col min="4" max="5" width="10.625" style="2" customWidth="1"/>
    <col min="6" max="6" width="12.625" style="2" customWidth="1"/>
    <col min="7" max="9" width="14.625" style="2" customWidth="1"/>
    <col min="10" max="10" width="5.125" style="2" customWidth="1"/>
    <col min="11" max="11" width="10.625" style="2" customWidth="1"/>
    <col min="12" max="12" width="9.00390625" style="1" customWidth="1"/>
    <col min="13" max="16" width="0" style="1" hidden="1" customWidth="1"/>
    <col min="17" max="16384" width="9.00390625" style="1" customWidth="1"/>
  </cols>
  <sheetData>
    <row r="1" spans="1:11" s="11" customFormat="1" ht="17.25">
      <c r="A1" s="100" t="s">
        <v>207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s="11" customFormat="1" ht="7.5" customHeight="1">
      <c r="A2" s="57"/>
      <c r="B2" s="58"/>
      <c r="C2" s="58"/>
      <c r="D2" s="58"/>
      <c r="E2" s="58"/>
      <c r="F2" s="58"/>
      <c r="G2" s="58"/>
      <c r="J2" s="31"/>
      <c r="L2" s="11" t="s">
        <v>134</v>
      </c>
    </row>
    <row r="3" spans="1:10" s="11" customFormat="1" ht="17.25">
      <c r="A3" s="57"/>
      <c r="B3" s="59" t="s">
        <v>35</v>
      </c>
      <c r="C3" s="60"/>
      <c r="D3" s="60" t="s">
        <v>17</v>
      </c>
      <c r="E3" s="60"/>
      <c r="F3" s="60"/>
      <c r="H3" s="61" t="s">
        <v>135</v>
      </c>
      <c r="I3" s="60"/>
      <c r="J3" s="31"/>
    </row>
    <row r="4" spans="1:11" ht="9.75" customHeight="1">
      <c r="A4" s="62"/>
      <c r="B4" s="63"/>
      <c r="C4" s="64"/>
      <c r="D4" s="64"/>
      <c r="E4" s="64"/>
      <c r="F4" s="32"/>
      <c r="G4" s="65"/>
      <c r="H4" s="32"/>
      <c r="I4" s="32"/>
      <c r="K4" s="32"/>
    </row>
    <row r="5" spans="1:11" s="7" customFormat="1" ht="22.5" customHeight="1">
      <c r="A5" s="101" t="s">
        <v>2</v>
      </c>
      <c r="B5" s="102"/>
      <c r="C5" s="103"/>
      <c r="D5" s="107" t="s">
        <v>136</v>
      </c>
      <c r="E5" s="93"/>
      <c r="F5" s="94"/>
      <c r="G5" s="107" t="s">
        <v>1</v>
      </c>
      <c r="H5" s="93"/>
      <c r="I5" s="93"/>
      <c r="J5" s="93"/>
      <c r="K5" s="94"/>
    </row>
    <row r="6" spans="1:11" s="7" customFormat="1" ht="29.25" customHeight="1">
      <c r="A6" s="104"/>
      <c r="B6" s="105"/>
      <c r="C6" s="106"/>
      <c r="D6" s="15" t="s">
        <v>137</v>
      </c>
      <c r="E6" s="66" t="s">
        <v>138</v>
      </c>
      <c r="F6" s="67" t="s">
        <v>139</v>
      </c>
      <c r="G6" s="6" t="s">
        <v>87</v>
      </c>
      <c r="H6" s="6" t="s">
        <v>88</v>
      </c>
      <c r="I6" s="6" t="s">
        <v>89</v>
      </c>
      <c r="J6" s="6" t="s">
        <v>32</v>
      </c>
      <c r="K6" s="6" t="s">
        <v>65</v>
      </c>
    </row>
    <row r="7" spans="1:15" s="7" customFormat="1" ht="30" customHeight="1">
      <c r="A7" s="95" t="s">
        <v>71</v>
      </c>
      <c r="B7" s="98" t="s">
        <v>140</v>
      </c>
      <c r="C7" s="69" t="s">
        <v>25</v>
      </c>
      <c r="D7" s="14"/>
      <c r="E7" s="14"/>
      <c r="F7" s="14"/>
      <c r="G7" s="6" t="s">
        <v>141</v>
      </c>
      <c r="H7" s="6" t="s">
        <v>0</v>
      </c>
      <c r="I7" s="6" t="s">
        <v>142</v>
      </c>
      <c r="J7" s="6">
        <v>2</v>
      </c>
      <c r="K7" s="14"/>
      <c r="M7" s="7">
        <f aca="true" t="shared" si="0" ref="M7:M40">+$J7*3</f>
        <v>6</v>
      </c>
      <c r="N7" s="7">
        <f aca="true" t="shared" si="1" ref="N7:N40">+$J7*2</f>
        <v>4</v>
      </c>
      <c r="O7" s="7">
        <f aca="true" t="shared" si="2" ref="O7:O40">+$J7*1</f>
        <v>2</v>
      </c>
    </row>
    <row r="8" spans="1:15" s="7" customFormat="1" ht="30" customHeight="1">
      <c r="A8" s="96"/>
      <c r="B8" s="99"/>
      <c r="C8" s="70" t="s">
        <v>143</v>
      </c>
      <c r="D8" s="14"/>
      <c r="E8" s="14"/>
      <c r="F8" s="14"/>
      <c r="G8" s="6" t="s">
        <v>141</v>
      </c>
      <c r="H8" s="6" t="s">
        <v>144</v>
      </c>
      <c r="I8" s="15" t="s">
        <v>145</v>
      </c>
      <c r="J8" s="6">
        <v>1</v>
      </c>
      <c r="K8" s="14"/>
      <c r="M8" s="7">
        <f t="shared" si="0"/>
        <v>3</v>
      </c>
      <c r="N8" s="7">
        <f t="shared" si="1"/>
        <v>2</v>
      </c>
      <c r="O8" s="7">
        <f t="shared" si="2"/>
        <v>1</v>
      </c>
    </row>
    <row r="9" spans="1:15" s="7" customFormat="1" ht="30" customHeight="1">
      <c r="A9" s="96"/>
      <c r="B9" s="98" t="s">
        <v>54</v>
      </c>
      <c r="C9" s="69" t="s">
        <v>25</v>
      </c>
      <c r="D9" s="14"/>
      <c r="E9" s="14"/>
      <c r="F9" s="14"/>
      <c r="G9" s="6" t="s">
        <v>141</v>
      </c>
      <c r="H9" s="6" t="s">
        <v>0</v>
      </c>
      <c r="I9" s="6" t="s">
        <v>142</v>
      </c>
      <c r="J9" s="6">
        <v>1</v>
      </c>
      <c r="K9" s="14"/>
      <c r="M9" s="7">
        <f t="shared" si="0"/>
        <v>3</v>
      </c>
      <c r="N9" s="7">
        <f t="shared" si="1"/>
        <v>2</v>
      </c>
      <c r="O9" s="7">
        <f t="shared" si="2"/>
        <v>1</v>
      </c>
    </row>
    <row r="10" spans="1:15" s="7" customFormat="1" ht="30" customHeight="1">
      <c r="A10" s="96"/>
      <c r="B10" s="99"/>
      <c r="C10" s="70" t="s">
        <v>143</v>
      </c>
      <c r="D10" s="14"/>
      <c r="E10" s="14"/>
      <c r="F10" s="14"/>
      <c r="G10" s="6" t="s">
        <v>141</v>
      </c>
      <c r="H10" s="6" t="s">
        <v>144</v>
      </c>
      <c r="I10" s="15" t="s">
        <v>146</v>
      </c>
      <c r="J10" s="6">
        <v>1</v>
      </c>
      <c r="K10" s="14"/>
      <c r="M10" s="7">
        <f t="shared" si="0"/>
        <v>3</v>
      </c>
      <c r="N10" s="7">
        <f t="shared" si="1"/>
        <v>2</v>
      </c>
      <c r="O10" s="7">
        <f t="shared" si="2"/>
        <v>1</v>
      </c>
    </row>
    <row r="11" spans="1:15" s="7" customFormat="1" ht="30" customHeight="1">
      <c r="A11" s="96"/>
      <c r="B11" s="98" t="s">
        <v>55</v>
      </c>
      <c r="C11" s="69" t="s">
        <v>25</v>
      </c>
      <c r="D11" s="14"/>
      <c r="E11" s="14"/>
      <c r="F11" s="14"/>
      <c r="G11" s="6" t="s">
        <v>142</v>
      </c>
      <c r="H11" s="6" t="s">
        <v>0</v>
      </c>
      <c r="I11" s="6" t="s">
        <v>141</v>
      </c>
      <c r="J11" s="6">
        <v>1</v>
      </c>
      <c r="K11" s="14"/>
      <c r="M11" s="7">
        <f t="shared" si="0"/>
        <v>3</v>
      </c>
      <c r="N11" s="7">
        <f t="shared" si="1"/>
        <v>2</v>
      </c>
      <c r="O11" s="7">
        <f t="shared" si="2"/>
        <v>1</v>
      </c>
    </row>
    <row r="12" spans="1:15" s="7" customFormat="1" ht="30" customHeight="1">
      <c r="A12" s="96"/>
      <c r="B12" s="99"/>
      <c r="C12" s="70" t="s">
        <v>143</v>
      </c>
      <c r="D12" s="14"/>
      <c r="E12" s="14"/>
      <c r="F12" s="14"/>
      <c r="G12" s="6" t="s">
        <v>142</v>
      </c>
      <c r="H12" s="6" t="s">
        <v>147</v>
      </c>
      <c r="I12" s="15" t="s">
        <v>148</v>
      </c>
      <c r="J12" s="6">
        <v>1</v>
      </c>
      <c r="K12" s="14"/>
      <c r="M12" s="7">
        <f t="shared" si="0"/>
        <v>3</v>
      </c>
      <c r="N12" s="7">
        <f t="shared" si="1"/>
        <v>2</v>
      </c>
      <c r="O12" s="7">
        <f t="shared" si="2"/>
        <v>1</v>
      </c>
    </row>
    <row r="13" spans="1:15" s="7" customFormat="1" ht="30" customHeight="1">
      <c r="A13" s="96"/>
      <c r="B13" s="98" t="s">
        <v>4</v>
      </c>
      <c r="C13" s="69" t="s">
        <v>25</v>
      </c>
      <c r="D13" s="6"/>
      <c r="E13" s="6"/>
      <c r="F13" s="6"/>
      <c r="G13" s="6" t="s">
        <v>142</v>
      </c>
      <c r="H13" s="6" t="s">
        <v>0</v>
      </c>
      <c r="I13" s="6" t="s">
        <v>141</v>
      </c>
      <c r="J13" s="6">
        <v>2</v>
      </c>
      <c r="K13" s="6"/>
      <c r="M13" s="7">
        <f t="shared" si="0"/>
        <v>6</v>
      </c>
      <c r="N13" s="7">
        <f t="shared" si="1"/>
        <v>4</v>
      </c>
      <c r="O13" s="7">
        <f t="shared" si="2"/>
        <v>2</v>
      </c>
    </row>
    <row r="14" spans="1:15" s="7" customFormat="1" ht="30" customHeight="1">
      <c r="A14" s="96"/>
      <c r="B14" s="99"/>
      <c r="C14" s="70" t="s">
        <v>143</v>
      </c>
      <c r="D14" s="6"/>
      <c r="E14" s="6"/>
      <c r="F14" s="6"/>
      <c r="G14" s="6" t="s">
        <v>149</v>
      </c>
      <c r="H14" s="6" t="s">
        <v>150</v>
      </c>
      <c r="I14" s="15" t="s">
        <v>151</v>
      </c>
      <c r="J14" s="6">
        <v>1</v>
      </c>
      <c r="K14" s="6"/>
      <c r="M14" s="7">
        <f t="shared" si="0"/>
        <v>3</v>
      </c>
      <c r="N14" s="7">
        <f t="shared" si="1"/>
        <v>2</v>
      </c>
      <c r="O14" s="7">
        <f t="shared" si="2"/>
        <v>1</v>
      </c>
    </row>
    <row r="15" spans="1:15" s="7" customFormat="1" ht="30" customHeight="1">
      <c r="A15" s="96"/>
      <c r="B15" s="98" t="s">
        <v>152</v>
      </c>
      <c r="C15" s="69" t="s">
        <v>25</v>
      </c>
      <c r="D15" s="6"/>
      <c r="E15" s="6"/>
      <c r="F15" s="6"/>
      <c r="G15" s="6" t="s">
        <v>153</v>
      </c>
      <c r="H15" s="6" t="s">
        <v>0</v>
      </c>
      <c r="I15" s="6" t="s">
        <v>149</v>
      </c>
      <c r="J15" s="6">
        <v>2</v>
      </c>
      <c r="K15" s="6"/>
      <c r="M15" s="7">
        <f t="shared" si="0"/>
        <v>6</v>
      </c>
      <c r="N15" s="7">
        <f t="shared" si="1"/>
        <v>4</v>
      </c>
      <c r="O15" s="7">
        <f t="shared" si="2"/>
        <v>2</v>
      </c>
    </row>
    <row r="16" spans="1:15" s="7" customFormat="1" ht="30" customHeight="1">
      <c r="A16" s="96"/>
      <c r="B16" s="99"/>
      <c r="C16" s="70" t="s">
        <v>143</v>
      </c>
      <c r="D16" s="6"/>
      <c r="E16" s="6"/>
      <c r="F16" s="6"/>
      <c r="G16" s="6" t="s">
        <v>154</v>
      </c>
      <c r="H16" s="6" t="s">
        <v>155</v>
      </c>
      <c r="I16" s="15" t="s">
        <v>19</v>
      </c>
      <c r="J16" s="6">
        <v>1</v>
      </c>
      <c r="K16" s="6"/>
      <c r="M16" s="7">
        <f t="shared" si="0"/>
        <v>3</v>
      </c>
      <c r="N16" s="7">
        <f t="shared" si="1"/>
        <v>2</v>
      </c>
      <c r="O16" s="7">
        <f t="shared" si="2"/>
        <v>1</v>
      </c>
    </row>
    <row r="17" spans="1:15" s="7" customFormat="1" ht="30" customHeight="1">
      <c r="A17" s="96"/>
      <c r="B17" s="68" t="s">
        <v>68</v>
      </c>
      <c r="C17" s="70" t="s">
        <v>156</v>
      </c>
      <c r="D17" s="6"/>
      <c r="E17" s="6"/>
      <c r="F17" s="6"/>
      <c r="G17" s="15" t="s">
        <v>157</v>
      </c>
      <c r="H17" s="15" t="s">
        <v>158</v>
      </c>
      <c r="I17" s="15" t="s">
        <v>77</v>
      </c>
      <c r="J17" s="6">
        <v>1</v>
      </c>
      <c r="K17" s="6"/>
      <c r="M17" s="7">
        <f t="shared" si="0"/>
        <v>3</v>
      </c>
      <c r="N17" s="7">
        <f t="shared" si="1"/>
        <v>2</v>
      </c>
      <c r="O17" s="7">
        <f t="shared" si="2"/>
        <v>1</v>
      </c>
    </row>
    <row r="18" spans="1:15" s="7" customFormat="1" ht="30" customHeight="1">
      <c r="A18" s="96"/>
      <c r="B18" s="22" t="s">
        <v>85</v>
      </c>
      <c r="C18" s="38" t="s">
        <v>78</v>
      </c>
      <c r="D18" s="6"/>
      <c r="E18" s="6"/>
      <c r="F18" s="6"/>
      <c r="G18" s="6" t="s">
        <v>159</v>
      </c>
      <c r="H18" s="6" t="s">
        <v>160</v>
      </c>
      <c r="I18" s="44" t="s">
        <v>161</v>
      </c>
      <c r="J18" s="6">
        <v>2</v>
      </c>
      <c r="K18" s="6"/>
      <c r="M18" s="7">
        <f t="shared" si="0"/>
        <v>6</v>
      </c>
      <c r="N18" s="7">
        <f t="shared" si="1"/>
        <v>4</v>
      </c>
      <c r="O18" s="7">
        <f t="shared" si="2"/>
        <v>2</v>
      </c>
    </row>
    <row r="19" spans="1:15" s="7" customFormat="1" ht="30" customHeight="1">
      <c r="A19" s="97"/>
      <c r="B19" s="20" t="s">
        <v>162</v>
      </c>
      <c r="C19" s="35" t="s">
        <v>163</v>
      </c>
      <c r="D19" s="50"/>
      <c r="E19" s="50"/>
      <c r="F19" s="50"/>
      <c r="G19" s="15" t="s">
        <v>164</v>
      </c>
      <c r="H19" s="15" t="s">
        <v>165</v>
      </c>
      <c r="I19" s="15" t="s">
        <v>77</v>
      </c>
      <c r="J19" s="6">
        <v>2</v>
      </c>
      <c r="K19" s="6"/>
      <c r="M19" s="7">
        <f t="shared" si="0"/>
        <v>6</v>
      </c>
      <c r="N19" s="7">
        <f t="shared" si="1"/>
        <v>4</v>
      </c>
      <c r="O19" s="7">
        <f t="shared" si="2"/>
        <v>2</v>
      </c>
    </row>
    <row r="20" spans="1:15" s="7" customFormat="1" ht="30" customHeight="1">
      <c r="A20" s="95" t="s">
        <v>166</v>
      </c>
      <c r="B20" s="98" t="s">
        <v>140</v>
      </c>
      <c r="C20" s="70" t="s">
        <v>27</v>
      </c>
      <c r="D20" s="14"/>
      <c r="E20" s="14"/>
      <c r="F20" s="14"/>
      <c r="G20" s="6" t="s">
        <v>141</v>
      </c>
      <c r="H20" s="6" t="s">
        <v>0</v>
      </c>
      <c r="I20" s="6" t="s">
        <v>142</v>
      </c>
      <c r="J20" s="6">
        <v>2</v>
      </c>
      <c r="K20" s="14"/>
      <c r="M20" s="7">
        <f t="shared" si="0"/>
        <v>6</v>
      </c>
      <c r="N20" s="7">
        <f t="shared" si="1"/>
        <v>4</v>
      </c>
      <c r="O20" s="7">
        <f t="shared" si="2"/>
        <v>2</v>
      </c>
    </row>
    <row r="21" spans="1:15" s="7" customFormat="1" ht="30" customHeight="1">
      <c r="A21" s="96"/>
      <c r="B21" s="99"/>
      <c r="C21" s="38" t="s">
        <v>167</v>
      </c>
      <c r="D21" s="14"/>
      <c r="E21" s="14"/>
      <c r="F21" s="14"/>
      <c r="G21" s="6" t="s">
        <v>153</v>
      </c>
      <c r="H21" s="6" t="s">
        <v>168</v>
      </c>
      <c r="I21" s="15" t="s">
        <v>146</v>
      </c>
      <c r="J21" s="6">
        <v>1</v>
      </c>
      <c r="K21" s="14"/>
      <c r="M21" s="7">
        <f t="shared" si="0"/>
        <v>3</v>
      </c>
      <c r="N21" s="7">
        <f t="shared" si="1"/>
        <v>2</v>
      </c>
      <c r="O21" s="7">
        <f t="shared" si="2"/>
        <v>1</v>
      </c>
    </row>
    <row r="22" spans="1:15" s="7" customFormat="1" ht="30" customHeight="1">
      <c r="A22" s="96"/>
      <c r="B22" s="98" t="s">
        <v>54</v>
      </c>
      <c r="C22" s="70" t="s">
        <v>27</v>
      </c>
      <c r="D22" s="14"/>
      <c r="E22" s="14"/>
      <c r="F22" s="14"/>
      <c r="G22" s="6" t="s">
        <v>141</v>
      </c>
      <c r="H22" s="6" t="s">
        <v>0</v>
      </c>
      <c r="I22" s="6" t="s">
        <v>142</v>
      </c>
      <c r="J22" s="6">
        <v>1</v>
      </c>
      <c r="K22" s="14"/>
      <c r="M22" s="7">
        <f t="shared" si="0"/>
        <v>3</v>
      </c>
      <c r="N22" s="7">
        <f t="shared" si="1"/>
        <v>2</v>
      </c>
      <c r="O22" s="7">
        <f t="shared" si="2"/>
        <v>1</v>
      </c>
    </row>
    <row r="23" spans="1:15" s="7" customFormat="1" ht="30" customHeight="1">
      <c r="A23" s="96"/>
      <c r="B23" s="99"/>
      <c r="C23" s="70" t="s">
        <v>167</v>
      </c>
      <c r="D23" s="14"/>
      <c r="E23" s="14"/>
      <c r="F23" s="14"/>
      <c r="G23" s="6" t="s">
        <v>153</v>
      </c>
      <c r="H23" s="6" t="s">
        <v>168</v>
      </c>
      <c r="I23" s="15" t="s">
        <v>146</v>
      </c>
      <c r="J23" s="6">
        <v>1</v>
      </c>
      <c r="K23" s="14"/>
      <c r="M23" s="7">
        <f t="shared" si="0"/>
        <v>3</v>
      </c>
      <c r="N23" s="7">
        <f t="shared" si="1"/>
        <v>2</v>
      </c>
      <c r="O23" s="7">
        <f t="shared" si="2"/>
        <v>1</v>
      </c>
    </row>
    <row r="24" spans="1:15" s="7" customFormat="1" ht="30" customHeight="1">
      <c r="A24" s="96"/>
      <c r="B24" s="98" t="s">
        <v>55</v>
      </c>
      <c r="C24" s="70" t="s">
        <v>27</v>
      </c>
      <c r="D24" s="14"/>
      <c r="E24" s="14"/>
      <c r="F24" s="14"/>
      <c r="G24" s="6" t="s">
        <v>142</v>
      </c>
      <c r="H24" s="6" t="s">
        <v>0</v>
      </c>
      <c r="I24" s="6" t="s">
        <v>141</v>
      </c>
      <c r="J24" s="6">
        <v>1</v>
      </c>
      <c r="K24" s="14"/>
      <c r="M24" s="7">
        <f t="shared" si="0"/>
        <v>3</v>
      </c>
      <c r="N24" s="7">
        <f t="shared" si="1"/>
        <v>2</v>
      </c>
      <c r="O24" s="7">
        <f t="shared" si="2"/>
        <v>1</v>
      </c>
    </row>
    <row r="25" spans="1:15" s="7" customFormat="1" ht="30" customHeight="1">
      <c r="A25" s="96"/>
      <c r="B25" s="99"/>
      <c r="C25" s="70" t="s">
        <v>167</v>
      </c>
      <c r="D25" s="14"/>
      <c r="E25" s="14"/>
      <c r="F25" s="14"/>
      <c r="G25" s="6" t="s">
        <v>149</v>
      </c>
      <c r="H25" s="6" t="s">
        <v>150</v>
      </c>
      <c r="I25" s="15" t="s">
        <v>148</v>
      </c>
      <c r="J25" s="6">
        <v>1</v>
      </c>
      <c r="K25" s="14"/>
      <c r="M25" s="7">
        <f t="shared" si="0"/>
        <v>3</v>
      </c>
      <c r="N25" s="7">
        <f t="shared" si="1"/>
        <v>2</v>
      </c>
      <c r="O25" s="7">
        <f t="shared" si="2"/>
        <v>1</v>
      </c>
    </row>
    <row r="26" spans="1:15" s="7" customFormat="1" ht="30" customHeight="1">
      <c r="A26" s="96"/>
      <c r="B26" s="98" t="s">
        <v>4</v>
      </c>
      <c r="C26" s="70" t="s">
        <v>27</v>
      </c>
      <c r="D26" s="6"/>
      <c r="E26" s="6"/>
      <c r="F26" s="6"/>
      <c r="G26" s="6" t="s">
        <v>142</v>
      </c>
      <c r="H26" s="6" t="s">
        <v>0</v>
      </c>
      <c r="I26" s="6" t="s">
        <v>141</v>
      </c>
      <c r="J26" s="6">
        <v>1</v>
      </c>
      <c r="K26" s="6"/>
      <c r="M26" s="7">
        <f t="shared" si="0"/>
        <v>3</v>
      </c>
      <c r="N26" s="7">
        <f t="shared" si="1"/>
        <v>2</v>
      </c>
      <c r="O26" s="7">
        <f t="shared" si="2"/>
        <v>1</v>
      </c>
    </row>
    <row r="27" spans="1:15" s="7" customFormat="1" ht="30" customHeight="1">
      <c r="A27" s="96"/>
      <c r="B27" s="99"/>
      <c r="C27" s="70" t="s">
        <v>167</v>
      </c>
      <c r="D27" s="6"/>
      <c r="E27" s="6"/>
      <c r="F27" s="6"/>
      <c r="G27" s="6" t="s">
        <v>149</v>
      </c>
      <c r="H27" s="6" t="s">
        <v>150</v>
      </c>
      <c r="I27" s="15" t="s">
        <v>151</v>
      </c>
      <c r="J27" s="6">
        <v>1</v>
      </c>
      <c r="K27" s="6"/>
      <c r="M27" s="7">
        <f t="shared" si="0"/>
        <v>3</v>
      </c>
      <c r="N27" s="7">
        <f t="shared" si="1"/>
        <v>2</v>
      </c>
      <c r="O27" s="7">
        <f t="shared" si="2"/>
        <v>1</v>
      </c>
    </row>
    <row r="28" spans="1:15" s="7" customFormat="1" ht="30" customHeight="1">
      <c r="A28" s="96"/>
      <c r="B28" s="98" t="s">
        <v>152</v>
      </c>
      <c r="C28" s="70" t="s">
        <v>27</v>
      </c>
      <c r="D28" s="6"/>
      <c r="E28" s="6"/>
      <c r="F28" s="6"/>
      <c r="G28" s="6" t="s">
        <v>141</v>
      </c>
      <c r="H28" s="6" t="s">
        <v>0</v>
      </c>
      <c r="I28" s="6" t="s">
        <v>142</v>
      </c>
      <c r="J28" s="6">
        <v>2</v>
      </c>
      <c r="K28" s="6"/>
      <c r="M28" s="7">
        <f t="shared" si="0"/>
        <v>6</v>
      </c>
      <c r="N28" s="7">
        <f t="shared" si="1"/>
        <v>4</v>
      </c>
      <c r="O28" s="7">
        <f t="shared" si="2"/>
        <v>2</v>
      </c>
    </row>
    <row r="29" spans="1:15" s="7" customFormat="1" ht="30" customHeight="1">
      <c r="A29" s="96"/>
      <c r="B29" s="99"/>
      <c r="C29" s="70" t="s">
        <v>167</v>
      </c>
      <c r="D29" s="6"/>
      <c r="E29" s="6"/>
      <c r="F29" s="6"/>
      <c r="G29" s="6" t="s">
        <v>153</v>
      </c>
      <c r="H29" s="6" t="s">
        <v>168</v>
      </c>
      <c r="I29" s="15" t="s">
        <v>169</v>
      </c>
      <c r="J29" s="6">
        <v>1</v>
      </c>
      <c r="K29" s="6"/>
      <c r="M29" s="7">
        <f t="shared" si="0"/>
        <v>3</v>
      </c>
      <c r="N29" s="7">
        <f t="shared" si="1"/>
        <v>2</v>
      </c>
      <c r="O29" s="7">
        <f t="shared" si="2"/>
        <v>1</v>
      </c>
    </row>
    <row r="30" spans="1:15" s="7" customFormat="1" ht="30" customHeight="1">
      <c r="A30" s="96"/>
      <c r="B30" s="71" t="s">
        <v>170</v>
      </c>
      <c r="C30" s="70" t="s">
        <v>167</v>
      </c>
      <c r="D30" s="6"/>
      <c r="E30" s="6"/>
      <c r="F30" s="6"/>
      <c r="G30" s="6" t="s">
        <v>19</v>
      </c>
      <c r="H30" s="6" t="s">
        <v>160</v>
      </c>
      <c r="I30" s="6" t="s">
        <v>18</v>
      </c>
      <c r="J30" s="6">
        <v>2</v>
      </c>
      <c r="K30" s="6"/>
      <c r="M30" s="7">
        <f t="shared" si="0"/>
        <v>6</v>
      </c>
      <c r="N30" s="7">
        <f t="shared" si="1"/>
        <v>4</v>
      </c>
      <c r="O30" s="7">
        <f t="shared" si="2"/>
        <v>2</v>
      </c>
    </row>
    <row r="31" spans="1:15" s="7" customFormat="1" ht="30" customHeight="1">
      <c r="A31" s="96"/>
      <c r="B31" s="22" t="s">
        <v>171</v>
      </c>
      <c r="C31" s="35" t="s">
        <v>78</v>
      </c>
      <c r="D31" s="6"/>
      <c r="E31" s="6"/>
      <c r="F31" s="6"/>
      <c r="G31" s="6" t="s">
        <v>62</v>
      </c>
      <c r="H31" s="44" t="s">
        <v>63</v>
      </c>
      <c r="I31" s="44" t="s">
        <v>64</v>
      </c>
      <c r="J31" s="6">
        <v>2</v>
      </c>
      <c r="K31" s="6"/>
      <c r="M31" s="7">
        <f t="shared" si="0"/>
        <v>6</v>
      </c>
      <c r="N31" s="7">
        <f t="shared" si="1"/>
        <v>4</v>
      </c>
      <c r="O31" s="7">
        <f t="shared" si="2"/>
        <v>2</v>
      </c>
    </row>
    <row r="32" spans="1:15" s="7" customFormat="1" ht="30" customHeight="1">
      <c r="A32" s="96"/>
      <c r="B32" s="20" t="s">
        <v>75</v>
      </c>
      <c r="C32" s="35" t="s">
        <v>163</v>
      </c>
      <c r="D32" s="22"/>
      <c r="E32" s="27"/>
      <c r="F32" s="27"/>
      <c r="G32" s="15" t="s">
        <v>164</v>
      </c>
      <c r="H32" s="15" t="s">
        <v>165</v>
      </c>
      <c r="I32" s="15" t="s">
        <v>77</v>
      </c>
      <c r="J32" s="6">
        <v>2</v>
      </c>
      <c r="K32" s="6"/>
      <c r="M32" s="7">
        <f t="shared" si="0"/>
        <v>6</v>
      </c>
      <c r="N32" s="7">
        <f t="shared" si="1"/>
        <v>4</v>
      </c>
      <c r="O32" s="7">
        <f t="shared" si="2"/>
        <v>2</v>
      </c>
    </row>
    <row r="33" spans="1:15" s="7" customFormat="1" ht="30" customHeight="1">
      <c r="A33" s="97"/>
      <c r="B33" s="20" t="s">
        <v>172</v>
      </c>
      <c r="C33" s="49" t="s">
        <v>173</v>
      </c>
      <c r="D33" s="72"/>
      <c r="E33" s="73"/>
      <c r="F33" s="73"/>
      <c r="G33" s="15" t="s">
        <v>174</v>
      </c>
      <c r="H33" s="15" t="s">
        <v>175</v>
      </c>
      <c r="I33" s="15" t="s">
        <v>176</v>
      </c>
      <c r="J33" s="6">
        <v>1</v>
      </c>
      <c r="K33" s="6"/>
      <c r="M33" s="7">
        <f t="shared" si="0"/>
        <v>3</v>
      </c>
      <c r="N33" s="7">
        <f t="shared" si="1"/>
        <v>2</v>
      </c>
      <c r="O33" s="7">
        <f t="shared" si="2"/>
        <v>1</v>
      </c>
    </row>
    <row r="34" spans="1:15" s="7" customFormat="1" ht="30" customHeight="1">
      <c r="A34" s="87" t="s">
        <v>177</v>
      </c>
      <c r="B34" s="21" t="s">
        <v>178</v>
      </c>
      <c r="C34" s="90" t="s">
        <v>179</v>
      </c>
      <c r="D34" s="6"/>
      <c r="E34" s="6"/>
      <c r="F34" s="6"/>
      <c r="G34" s="6" t="s">
        <v>153</v>
      </c>
      <c r="H34" s="6" t="s">
        <v>168</v>
      </c>
      <c r="I34" s="15" t="s">
        <v>169</v>
      </c>
      <c r="J34" s="6">
        <v>1</v>
      </c>
      <c r="K34" s="6"/>
      <c r="M34" s="7">
        <f t="shared" si="0"/>
        <v>3</v>
      </c>
      <c r="N34" s="7">
        <f t="shared" si="1"/>
        <v>2</v>
      </c>
      <c r="O34" s="7">
        <f t="shared" si="2"/>
        <v>1</v>
      </c>
    </row>
    <row r="35" spans="1:15" s="7" customFormat="1" ht="30" customHeight="1">
      <c r="A35" s="88"/>
      <c r="B35" s="20" t="s">
        <v>56</v>
      </c>
      <c r="C35" s="91"/>
      <c r="D35" s="6"/>
      <c r="E35" s="6"/>
      <c r="F35" s="6"/>
      <c r="G35" s="6" t="s">
        <v>153</v>
      </c>
      <c r="H35" s="6" t="s">
        <v>168</v>
      </c>
      <c r="I35" s="15" t="s">
        <v>180</v>
      </c>
      <c r="J35" s="6">
        <v>2</v>
      </c>
      <c r="K35" s="6"/>
      <c r="M35" s="7">
        <f t="shared" si="0"/>
        <v>6</v>
      </c>
      <c r="N35" s="7">
        <f t="shared" si="1"/>
        <v>4</v>
      </c>
      <c r="O35" s="7">
        <f t="shared" si="2"/>
        <v>2</v>
      </c>
    </row>
    <row r="36" spans="1:15" s="7" customFormat="1" ht="30" customHeight="1">
      <c r="A36" s="88"/>
      <c r="B36" s="20" t="s">
        <v>57</v>
      </c>
      <c r="C36" s="91"/>
      <c r="D36" s="6"/>
      <c r="E36" s="6"/>
      <c r="F36" s="6"/>
      <c r="G36" s="6" t="s">
        <v>149</v>
      </c>
      <c r="H36" s="6" t="s">
        <v>150</v>
      </c>
      <c r="I36" s="15" t="s">
        <v>181</v>
      </c>
      <c r="J36" s="6">
        <v>2</v>
      </c>
      <c r="K36" s="6"/>
      <c r="M36" s="7">
        <f t="shared" si="0"/>
        <v>6</v>
      </c>
      <c r="N36" s="7">
        <f t="shared" si="1"/>
        <v>4</v>
      </c>
      <c r="O36" s="7">
        <f t="shared" si="2"/>
        <v>2</v>
      </c>
    </row>
    <row r="37" spans="1:15" s="7" customFormat="1" ht="30" customHeight="1">
      <c r="A37" s="88"/>
      <c r="B37" s="20" t="s">
        <v>182</v>
      </c>
      <c r="C37" s="35" t="s">
        <v>163</v>
      </c>
      <c r="D37" s="6"/>
      <c r="E37" s="6"/>
      <c r="F37" s="6"/>
      <c r="G37" s="15" t="s">
        <v>183</v>
      </c>
      <c r="H37" s="15" t="s">
        <v>184</v>
      </c>
      <c r="I37" s="6" t="s">
        <v>185</v>
      </c>
      <c r="J37" s="6">
        <v>2</v>
      </c>
      <c r="K37" s="6"/>
      <c r="M37" s="7">
        <f t="shared" si="0"/>
        <v>6</v>
      </c>
      <c r="N37" s="7">
        <f t="shared" si="1"/>
        <v>4</v>
      </c>
      <c r="O37" s="7">
        <f t="shared" si="2"/>
        <v>2</v>
      </c>
    </row>
    <row r="38" spans="1:15" s="7" customFormat="1" ht="30" customHeight="1">
      <c r="A38" s="88"/>
      <c r="B38" s="74" t="s">
        <v>186</v>
      </c>
      <c r="C38" s="74" t="s">
        <v>187</v>
      </c>
      <c r="D38" s="50"/>
      <c r="E38" s="50"/>
      <c r="F38" s="50"/>
      <c r="G38" s="15" t="s">
        <v>188</v>
      </c>
      <c r="H38" s="15" t="s">
        <v>189</v>
      </c>
      <c r="I38" s="15" t="s">
        <v>190</v>
      </c>
      <c r="J38" s="6">
        <v>2</v>
      </c>
      <c r="K38" s="6"/>
      <c r="M38" s="7">
        <f t="shared" si="0"/>
        <v>6</v>
      </c>
      <c r="N38" s="7">
        <f t="shared" si="1"/>
        <v>4</v>
      </c>
      <c r="O38" s="7">
        <f t="shared" si="2"/>
        <v>2</v>
      </c>
    </row>
    <row r="39" spans="1:15" s="7" customFormat="1" ht="30" customHeight="1">
      <c r="A39" s="88"/>
      <c r="B39" s="85" t="s">
        <v>191</v>
      </c>
      <c r="C39" s="92"/>
      <c r="D39" s="93"/>
      <c r="E39" s="93"/>
      <c r="F39" s="94"/>
      <c r="G39" s="6" t="s">
        <v>192</v>
      </c>
      <c r="H39" s="6" t="s">
        <v>193</v>
      </c>
      <c r="I39" s="6" t="s">
        <v>194</v>
      </c>
      <c r="J39" s="6">
        <v>2</v>
      </c>
      <c r="K39" s="6"/>
      <c r="M39" s="7">
        <f t="shared" si="0"/>
        <v>6</v>
      </c>
      <c r="N39" s="7">
        <f t="shared" si="1"/>
        <v>4</v>
      </c>
      <c r="O39" s="7">
        <f t="shared" si="2"/>
        <v>2</v>
      </c>
    </row>
    <row r="40" spans="1:15" s="7" customFormat="1" ht="30" customHeight="1">
      <c r="A40" s="89"/>
      <c r="B40" s="85" t="s">
        <v>195</v>
      </c>
      <c r="C40" s="92"/>
      <c r="D40" s="93"/>
      <c r="E40" s="93"/>
      <c r="F40" s="94"/>
      <c r="G40" s="6" t="s">
        <v>196</v>
      </c>
      <c r="H40" s="6" t="s">
        <v>197</v>
      </c>
      <c r="I40" s="6" t="s">
        <v>198</v>
      </c>
      <c r="J40" s="6">
        <v>2</v>
      </c>
      <c r="K40" s="6"/>
      <c r="M40" s="7">
        <f t="shared" si="0"/>
        <v>6</v>
      </c>
      <c r="N40" s="7">
        <f t="shared" si="1"/>
        <v>4</v>
      </c>
      <c r="O40" s="7">
        <f t="shared" si="2"/>
        <v>2</v>
      </c>
    </row>
    <row r="41" spans="1:15" s="7" customFormat="1" ht="22.5" customHeight="1">
      <c r="A41" s="53" t="s">
        <v>13</v>
      </c>
      <c r="B41" s="54"/>
      <c r="C41" s="54"/>
      <c r="D41" s="54"/>
      <c r="E41" s="54"/>
      <c r="F41" s="55"/>
      <c r="G41" s="33"/>
      <c r="H41" s="33"/>
      <c r="I41" s="33"/>
      <c r="J41" s="33"/>
      <c r="K41" s="6"/>
      <c r="M41" s="7">
        <f>SUM(M7:M40)</f>
        <v>150</v>
      </c>
      <c r="N41" s="7">
        <f>SUM(N7:N40)</f>
        <v>100</v>
      </c>
      <c r="O41" s="7">
        <f>SUM(O7:O40)</f>
        <v>50</v>
      </c>
    </row>
    <row r="42" ht="9.75" customHeight="1"/>
    <row r="43" spans="1:11" ht="22.5" customHeight="1" thickBot="1">
      <c r="A43" s="7" t="s">
        <v>39</v>
      </c>
      <c r="B43" s="7"/>
      <c r="C43" s="7"/>
      <c r="D43" s="7"/>
      <c r="E43" s="7"/>
      <c r="F43" s="7"/>
      <c r="G43" s="7"/>
      <c r="K43" s="30"/>
    </row>
    <row r="44" spans="1:11" ht="13.5">
      <c r="A44" s="56" t="s">
        <v>1</v>
      </c>
      <c r="B44" s="82"/>
      <c r="C44" s="45" t="s">
        <v>199</v>
      </c>
      <c r="D44" s="45" t="s">
        <v>200</v>
      </c>
      <c r="E44" s="45" t="s">
        <v>201</v>
      </c>
      <c r="F44" s="46" t="s">
        <v>202</v>
      </c>
      <c r="G44" s="47" t="s">
        <v>203</v>
      </c>
      <c r="H44" s="48" t="s">
        <v>204</v>
      </c>
      <c r="J44" s="29"/>
      <c r="K44" s="1"/>
    </row>
    <row r="45" spans="1:11" ht="13.5">
      <c r="A45" s="83"/>
      <c r="B45" s="84"/>
      <c r="C45" s="6" t="s">
        <v>29</v>
      </c>
      <c r="D45" s="6" t="s">
        <v>40</v>
      </c>
      <c r="E45" s="6" t="s">
        <v>10</v>
      </c>
      <c r="F45" s="25" t="s">
        <v>41</v>
      </c>
      <c r="G45" s="40" t="s">
        <v>30</v>
      </c>
      <c r="H45" s="41" t="s">
        <v>42</v>
      </c>
      <c r="J45" s="29"/>
      <c r="K45" s="1"/>
    </row>
    <row r="46" spans="1:11" ht="27" customHeight="1" thickBot="1">
      <c r="A46" s="85" t="s">
        <v>33</v>
      </c>
      <c r="B46" s="86"/>
      <c r="C46" s="6" t="str">
        <f>+RIGHTB(D46,3)+1&amp;"以上"</f>
        <v>126以上</v>
      </c>
      <c r="D46" s="15" t="str">
        <f>+RIGHTB(E46,3)+1&amp;"～"&amp;ROUND($M41*0.5,0)+$O41</f>
        <v>111～125</v>
      </c>
      <c r="E46" s="15" t="str">
        <f>+RIGHTB(F46,3)+1&amp;"～"&amp;ROUND($M41*0.4,0)+$O41</f>
        <v>96～110</v>
      </c>
      <c r="F46" s="39" t="str">
        <f>+RIGHTB(G46,3)+1&amp;"～"&amp;ROUND($M41*0.3,0)+$O41</f>
        <v>81～95</v>
      </c>
      <c r="G46" s="42" t="str">
        <f>+LEFTB(H46,3)+1&amp;"～"&amp;ROUND($M41*0.2,0)+$O41</f>
        <v>66～80</v>
      </c>
      <c r="H46" s="43" t="str">
        <f>+ROUND($M41*0.1,0)+$O41&amp;"以下"</f>
        <v>65以下</v>
      </c>
      <c r="J46" s="29"/>
      <c r="K46" s="1"/>
    </row>
    <row r="47" spans="1:11" ht="13.5">
      <c r="A47" s="7"/>
      <c r="B47" s="7"/>
      <c r="C47" s="24"/>
      <c r="D47" s="24"/>
      <c r="E47" s="24"/>
      <c r="F47" s="24"/>
      <c r="G47" s="24"/>
      <c r="H47" s="24"/>
      <c r="I47" s="24"/>
      <c r="K47" s="24"/>
    </row>
    <row r="48" spans="1:11" ht="19.5" customHeight="1">
      <c r="A48" s="7" t="s">
        <v>37</v>
      </c>
      <c r="B48" s="7"/>
      <c r="C48" s="24"/>
      <c r="D48" s="24"/>
      <c r="E48" s="24"/>
      <c r="F48" s="24"/>
      <c r="G48" s="24"/>
      <c r="H48" s="24"/>
      <c r="I48" s="24"/>
      <c r="K48" s="24"/>
    </row>
    <row r="49" spans="1:11" ht="13.5">
      <c r="A49" s="75" t="s">
        <v>205</v>
      </c>
      <c r="B49" s="52" t="s">
        <v>38</v>
      </c>
      <c r="C49" s="52"/>
      <c r="D49" s="52"/>
      <c r="E49" s="52"/>
      <c r="F49" s="52"/>
      <c r="G49" s="52"/>
      <c r="H49" s="52"/>
      <c r="I49" s="52"/>
      <c r="K49" s="1"/>
    </row>
    <row r="50" spans="1:11" ht="13.5">
      <c r="A50" s="75" t="s">
        <v>206</v>
      </c>
      <c r="B50" s="51" t="s">
        <v>14</v>
      </c>
      <c r="C50" s="51"/>
      <c r="D50" s="51"/>
      <c r="E50" s="51"/>
      <c r="F50" s="51"/>
      <c r="G50" s="51"/>
      <c r="H50" s="51"/>
      <c r="I50" s="51"/>
      <c r="K50" s="1"/>
    </row>
    <row r="51" spans="1:11" ht="13.5">
      <c r="A51" s="75" t="s">
        <v>11</v>
      </c>
      <c r="B51" s="52" t="s">
        <v>12</v>
      </c>
      <c r="C51" s="52"/>
      <c r="D51" s="52"/>
      <c r="E51" s="52"/>
      <c r="F51" s="52"/>
      <c r="G51" s="52"/>
      <c r="H51" s="52"/>
      <c r="I51" s="52"/>
      <c r="K51" s="1"/>
    </row>
    <row r="52" spans="1:11" ht="45" customHeight="1">
      <c r="A52" s="75"/>
      <c r="B52" s="51"/>
      <c r="C52" s="51"/>
      <c r="D52" s="51"/>
      <c r="E52" s="51"/>
      <c r="F52" s="51"/>
      <c r="G52" s="51"/>
      <c r="H52" s="51"/>
      <c r="I52" s="51"/>
      <c r="K52" s="1"/>
    </row>
    <row r="53" ht="22.5" customHeight="1">
      <c r="A53" s="2"/>
    </row>
    <row r="54" ht="22.5" customHeight="1">
      <c r="A54" s="2"/>
    </row>
    <row r="55" ht="22.5" customHeight="1">
      <c r="A55" s="2"/>
    </row>
    <row r="56" ht="22.5" customHeight="1">
      <c r="A56" s="2"/>
    </row>
    <row r="57" ht="22.5" customHeight="1">
      <c r="A57" s="2"/>
    </row>
    <row r="58" ht="22.5" customHeight="1">
      <c r="A58" s="2"/>
    </row>
    <row r="59" ht="22.5" customHeight="1">
      <c r="A59" s="2"/>
    </row>
    <row r="60" ht="22.5" customHeight="1">
      <c r="A60" s="2"/>
    </row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mergeCells count="29">
    <mergeCell ref="A1:K1"/>
    <mergeCell ref="A5:C6"/>
    <mergeCell ref="D5:F5"/>
    <mergeCell ref="G5:K5"/>
    <mergeCell ref="A7:A19"/>
    <mergeCell ref="B7:B8"/>
    <mergeCell ref="B9:B10"/>
    <mergeCell ref="B11:B12"/>
    <mergeCell ref="B13:B14"/>
    <mergeCell ref="B15:B16"/>
    <mergeCell ref="A20:A33"/>
    <mergeCell ref="B20:B21"/>
    <mergeCell ref="B22:B23"/>
    <mergeCell ref="B24:B25"/>
    <mergeCell ref="B26:B27"/>
    <mergeCell ref="B28:B29"/>
    <mergeCell ref="A34:A40"/>
    <mergeCell ref="C34:C36"/>
    <mergeCell ref="B39:C39"/>
    <mergeCell ref="D39:F39"/>
    <mergeCell ref="B40:C40"/>
    <mergeCell ref="D40:F40"/>
    <mergeCell ref="B50:I50"/>
    <mergeCell ref="B51:I51"/>
    <mergeCell ref="B52:I52"/>
    <mergeCell ref="A41:F41"/>
    <mergeCell ref="A44:B45"/>
    <mergeCell ref="A46:B46"/>
    <mergeCell ref="B49:I49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workbookViewId="0" topLeftCell="A1">
      <selection activeCell="A20" sqref="A20:A33"/>
    </sheetView>
  </sheetViews>
  <sheetFormatPr defaultColWidth="9.00390625" defaultRowHeight="19.5" customHeight="1"/>
  <cols>
    <col min="1" max="1" width="6.00390625" style="1" customWidth="1"/>
    <col min="2" max="2" width="27.25390625" style="1" bestFit="1" customWidth="1"/>
    <col min="3" max="3" width="14.625" style="2" customWidth="1"/>
    <col min="4" max="8" width="12.625" style="2" customWidth="1"/>
    <col min="9" max="9" width="6.625" style="2" customWidth="1"/>
    <col min="10" max="10" width="10.625" style="2" customWidth="1"/>
    <col min="11" max="11" width="9.00390625" style="1" customWidth="1"/>
    <col min="12" max="14" width="9.00390625" style="1" hidden="1" customWidth="1"/>
    <col min="15" max="16384" width="9.00390625" style="1" customWidth="1"/>
  </cols>
  <sheetData>
    <row r="1" spans="1:10" s="11" customFormat="1" ht="17.25">
      <c r="A1" s="80" t="s">
        <v>208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s="11" customFormat="1" ht="17.25">
      <c r="A2" s="9"/>
      <c r="B2" s="10"/>
      <c r="C2" s="10"/>
      <c r="D2" s="10"/>
      <c r="E2" s="10"/>
      <c r="F2" s="10"/>
      <c r="I2" s="31"/>
      <c r="K2" s="11" t="s">
        <v>86</v>
      </c>
    </row>
    <row r="3" spans="1:9" s="11" customFormat="1" ht="17.25">
      <c r="A3" s="9"/>
      <c r="B3" s="36" t="s">
        <v>35</v>
      </c>
      <c r="C3" s="37"/>
      <c r="D3" s="37" t="s">
        <v>17</v>
      </c>
      <c r="E3" s="37"/>
      <c r="G3" s="37" t="s">
        <v>36</v>
      </c>
      <c r="H3" s="37"/>
      <c r="I3" s="31"/>
    </row>
    <row r="4" spans="1:10" ht="9.75" customHeight="1">
      <c r="A4" s="3"/>
      <c r="B4" s="5"/>
      <c r="C4" s="4"/>
      <c r="D4" s="4"/>
      <c r="E4" s="4"/>
      <c r="F4" s="17"/>
      <c r="G4" s="18"/>
      <c r="H4" s="18"/>
      <c r="J4" s="32"/>
    </row>
    <row r="5" spans="1:10" s="7" customFormat="1" ht="22.5" customHeight="1">
      <c r="A5" s="101" t="s">
        <v>2</v>
      </c>
      <c r="B5" s="102"/>
      <c r="C5" s="103"/>
      <c r="D5" s="107" t="s">
        <v>74</v>
      </c>
      <c r="E5" s="94"/>
      <c r="F5" s="107" t="s">
        <v>1</v>
      </c>
      <c r="G5" s="93"/>
      <c r="H5" s="93"/>
      <c r="I5" s="93"/>
      <c r="J5" s="94"/>
    </row>
    <row r="6" spans="1:10" s="7" customFormat="1" ht="22.5" customHeight="1">
      <c r="A6" s="104"/>
      <c r="B6" s="105"/>
      <c r="C6" s="106"/>
      <c r="D6" s="6" t="s">
        <v>26</v>
      </c>
      <c r="E6" s="28" t="s">
        <v>34</v>
      </c>
      <c r="F6" s="6" t="s">
        <v>87</v>
      </c>
      <c r="G6" s="6" t="s">
        <v>88</v>
      </c>
      <c r="H6" s="6" t="s">
        <v>89</v>
      </c>
      <c r="I6" s="6" t="s">
        <v>32</v>
      </c>
      <c r="J6" s="6" t="s">
        <v>65</v>
      </c>
    </row>
    <row r="7" spans="1:14" s="7" customFormat="1" ht="22.5" customHeight="1">
      <c r="A7" s="95" t="s">
        <v>71</v>
      </c>
      <c r="B7" s="19" t="s">
        <v>46</v>
      </c>
      <c r="C7" s="90" t="s">
        <v>25</v>
      </c>
      <c r="D7" s="14"/>
      <c r="E7" s="14"/>
      <c r="F7" s="6" t="s">
        <v>19</v>
      </c>
      <c r="G7" s="6" t="s">
        <v>0</v>
      </c>
      <c r="H7" s="6" t="s">
        <v>18</v>
      </c>
      <c r="I7" s="6">
        <v>2</v>
      </c>
      <c r="J7" s="6"/>
      <c r="L7" s="7">
        <f>+$I7*3</f>
        <v>6</v>
      </c>
      <c r="M7" s="7">
        <f>+$I7*2</f>
        <v>4</v>
      </c>
      <c r="N7" s="7">
        <f>+$I7*1</f>
        <v>2</v>
      </c>
    </row>
    <row r="8" spans="1:14" s="8" customFormat="1" ht="22.5" customHeight="1">
      <c r="A8" s="96"/>
      <c r="B8" s="20" t="s">
        <v>52</v>
      </c>
      <c r="C8" s="91"/>
      <c r="D8" s="14"/>
      <c r="E8" s="14"/>
      <c r="F8" s="6" t="s">
        <v>18</v>
      </c>
      <c r="G8" s="6" t="s">
        <v>0</v>
      </c>
      <c r="H8" s="6" t="s">
        <v>19</v>
      </c>
      <c r="I8" s="6">
        <v>2</v>
      </c>
      <c r="J8" s="14"/>
      <c r="L8" s="7">
        <f aca="true" t="shared" si="0" ref="L8:L33">+$I8*3</f>
        <v>6</v>
      </c>
      <c r="M8" s="7">
        <f aca="true" t="shared" si="1" ref="M8:M33">+$I8*2</f>
        <v>4</v>
      </c>
      <c r="N8" s="7">
        <f aca="true" t="shared" si="2" ref="N8:N33">+$I8*1</f>
        <v>2</v>
      </c>
    </row>
    <row r="9" spans="1:14" s="8" customFormat="1" ht="22.5" customHeight="1">
      <c r="A9" s="96"/>
      <c r="B9" s="20" t="s">
        <v>54</v>
      </c>
      <c r="C9" s="91"/>
      <c r="D9" s="14"/>
      <c r="E9" s="14"/>
      <c r="F9" s="6" t="s">
        <v>18</v>
      </c>
      <c r="G9" s="6" t="s">
        <v>0</v>
      </c>
      <c r="H9" s="6" t="s">
        <v>19</v>
      </c>
      <c r="I9" s="6">
        <v>1</v>
      </c>
      <c r="J9" s="14"/>
      <c r="L9" s="7">
        <f t="shared" si="0"/>
        <v>3</v>
      </c>
      <c r="M9" s="7">
        <f t="shared" si="1"/>
        <v>2</v>
      </c>
      <c r="N9" s="7">
        <f t="shared" si="2"/>
        <v>1</v>
      </c>
    </row>
    <row r="10" spans="1:14" s="8" customFormat="1" ht="22.5" customHeight="1">
      <c r="A10" s="96"/>
      <c r="B10" s="20" t="s">
        <v>55</v>
      </c>
      <c r="C10" s="91"/>
      <c r="D10" s="14"/>
      <c r="E10" s="14"/>
      <c r="F10" s="6" t="s">
        <v>19</v>
      </c>
      <c r="G10" s="6" t="s">
        <v>0</v>
      </c>
      <c r="H10" s="6" t="s">
        <v>18</v>
      </c>
      <c r="I10" s="6">
        <v>1</v>
      </c>
      <c r="J10" s="14"/>
      <c r="L10" s="7">
        <f t="shared" si="0"/>
        <v>3</v>
      </c>
      <c r="M10" s="7">
        <f t="shared" si="1"/>
        <v>2</v>
      </c>
      <c r="N10" s="7">
        <f t="shared" si="2"/>
        <v>1</v>
      </c>
    </row>
    <row r="11" spans="1:14" s="7" customFormat="1" ht="22.5" customHeight="1">
      <c r="A11" s="96"/>
      <c r="B11" s="20" t="s">
        <v>53</v>
      </c>
      <c r="C11" s="91"/>
      <c r="D11" s="6"/>
      <c r="E11" s="6"/>
      <c r="F11" s="6" t="s">
        <v>58</v>
      </c>
      <c r="G11" s="6" t="s">
        <v>60</v>
      </c>
      <c r="H11" s="14" t="s">
        <v>19</v>
      </c>
      <c r="I11" s="6">
        <v>2</v>
      </c>
      <c r="J11" s="6"/>
      <c r="L11" s="7">
        <f t="shared" si="0"/>
        <v>6</v>
      </c>
      <c r="M11" s="7">
        <f t="shared" si="1"/>
        <v>4</v>
      </c>
      <c r="N11" s="7">
        <f t="shared" si="2"/>
        <v>2</v>
      </c>
    </row>
    <row r="12" spans="1:14" s="7" customFormat="1" ht="22.5" customHeight="1">
      <c r="A12" s="96"/>
      <c r="B12" s="20" t="s">
        <v>56</v>
      </c>
      <c r="C12" s="91"/>
      <c r="D12" s="6"/>
      <c r="E12" s="6"/>
      <c r="F12" s="6" t="s">
        <v>15</v>
      </c>
      <c r="G12" s="6" t="s">
        <v>24</v>
      </c>
      <c r="H12" s="14" t="s">
        <v>19</v>
      </c>
      <c r="I12" s="6">
        <v>1</v>
      </c>
      <c r="J12" s="6"/>
      <c r="L12" s="7">
        <f t="shared" si="0"/>
        <v>3</v>
      </c>
      <c r="M12" s="7">
        <f t="shared" si="1"/>
        <v>2</v>
      </c>
      <c r="N12" s="7">
        <f t="shared" si="2"/>
        <v>1</v>
      </c>
    </row>
    <row r="13" spans="1:14" s="7" customFormat="1" ht="22.5" customHeight="1">
      <c r="A13" s="96"/>
      <c r="B13" s="20" t="s">
        <v>57</v>
      </c>
      <c r="C13" s="108"/>
      <c r="D13" s="6"/>
      <c r="E13" s="6"/>
      <c r="F13" s="6" t="s">
        <v>59</v>
      </c>
      <c r="G13" s="6" t="s">
        <v>61</v>
      </c>
      <c r="H13" s="14" t="s">
        <v>18</v>
      </c>
      <c r="I13" s="6">
        <v>2</v>
      </c>
      <c r="J13" s="6"/>
      <c r="L13" s="7">
        <f t="shared" si="0"/>
        <v>6</v>
      </c>
      <c r="M13" s="7">
        <f t="shared" si="1"/>
        <v>4</v>
      </c>
      <c r="N13" s="7">
        <f t="shared" si="2"/>
        <v>2</v>
      </c>
    </row>
    <row r="14" spans="1:14" s="7" customFormat="1" ht="22.5" customHeight="1">
      <c r="A14" s="96"/>
      <c r="B14" s="20" t="s">
        <v>8</v>
      </c>
      <c r="C14" s="109" t="s">
        <v>20</v>
      </c>
      <c r="D14" s="33"/>
      <c r="E14" s="6"/>
      <c r="F14" s="6" t="s">
        <v>90</v>
      </c>
      <c r="G14" s="6" t="s">
        <v>91</v>
      </c>
      <c r="H14" s="6" t="s">
        <v>92</v>
      </c>
      <c r="I14" s="6">
        <v>1</v>
      </c>
      <c r="J14" s="6"/>
      <c r="L14" s="7">
        <f t="shared" si="0"/>
        <v>3</v>
      </c>
      <c r="M14" s="7">
        <f t="shared" si="1"/>
        <v>2</v>
      </c>
      <c r="N14" s="7">
        <f t="shared" si="2"/>
        <v>1</v>
      </c>
    </row>
    <row r="15" spans="1:14" s="7" customFormat="1" ht="22.5" customHeight="1">
      <c r="A15" s="96"/>
      <c r="B15" s="20" t="s">
        <v>66</v>
      </c>
      <c r="C15" s="110"/>
      <c r="D15" s="33"/>
      <c r="E15" s="6"/>
      <c r="F15" s="6" t="s">
        <v>93</v>
      </c>
      <c r="G15" s="6" t="s">
        <v>94</v>
      </c>
      <c r="H15" s="6" t="s">
        <v>95</v>
      </c>
      <c r="I15" s="6">
        <v>1</v>
      </c>
      <c r="J15" s="6"/>
      <c r="L15" s="7">
        <f t="shared" si="0"/>
        <v>3</v>
      </c>
      <c r="M15" s="7">
        <f t="shared" si="1"/>
        <v>2</v>
      </c>
      <c r="N15" s="7">
        <f t="shared" si="2"/>
        <v>1</v>
      </c>
    </row>
    <row r="16" spans="1:14" s="7" customFormat="1" ht="22.5" customHeight="1">
      <c r="A16" s="96"/>
      <c r="B16" s="22" t="s">
        <v>3</v>
      </c>
      <c r="C16" s="90" t="s">
        <v>25</v>
      </c>
      <c r="D16" s="6"/>
      <c r="E16" s="6"/>
      <c r="F16" s="6" t="s">
        <v>18</v>
      </c>
      <c r="G16" s="6" t="s">
        <v>0</v>
      </c>
      <c r="H16" s="6" t="s">
        <v>19</v>
      </c>
      <c r="I16" s="6">
        <v>2</v>
      </c>
      <c r="J16" s="6"/>
      <c r="L16" s="7">
        <f t="shared" si="0"/>
        <v>6</v>
      </c>
      <c r="M16" s="7">
        <f t="shared" si="1"/>
        <v>4</v>
      </c>
      <c r="N16" s="7">
        <f t="shared" si="2"/>
        <v>2</v>
      </c>
    </row>
    <row r="17" spans="1:14" s="7" customFormat="1" ht="22.5" customHeight="1">
      <c r="A17" s="96"/>
      <c r="B17" s="22" t="s">
        <v>68</v>
      </c>
      <c r="C17" s="108"/>
      <c r="D17" s="6"/>
      <c r="E17" s="6"/>
      <c r="F17" s="6" t="s">
        <v>19</v>
      </c>
      <c r="G17" s="6" t="s">
        <v>0</v>
      </c>
      <c r="H17" s="6" t="s">
        <v>18</v>
      </c>
      <c r="I17" s="6">
        <v>2</v>
      </c>
      <c r="J17" s="6"/>
      <c r="L17" s="7">
        <f t="shared" si="0"/>
        <v>6</v>
      </c>
      <c r="M17" s="7">
        <f t="shared" si="1"/>
        <v>4</v>
      </c>
      <c r="N17" s="7">
        <f t="shared" si="2"/>
        <v>2</v>
      </c>
    </row>
    <row r="18" spans="1:14" s="8" customFormat="1" ht="36" customHeight="1">
      <c r="A18" s="96"/>
      <c r="B18" s="21" t="s">
        <v>45</v>
      </c>
      <c r="C18" s="34" t="s">
        <v>21</v>
      </c>
      <c r="D18" s="14"/>
      <c r="E18" s="14"/>
      <c r="F18" s="6" t="s">
        <v>22</v>
      </c>
      <c r="G18" s="6" t="s">
        <v>96</v>
      </c>
      <c r="H18" s="6" t="s">
        <v>23</v>
      </c>
      <c r="I18" s="6">
        <v>1</v>
      </c>
      <c r="J18" s="6"/>
      <c r="L18" s="7">
        <f t="shared" si="0"/>
        <v>3</v>
      </c>
      <c r="M18" s="7">
        <f t="shared" si="1"/>
        <v>2</v>
      </c>
      <c r="N18" s="7">
        <f t="shared" si="2"/>
        <v>1</v>
      </c>
    </row>
    <row r="19" spans="1:14" s="8" customFormat="1" ht="36" customHeight="1">
      <c r="A19" s="97"/>
      <c r="B19" s="20" t="s">
        <v>76</v>
      </c>
      <c r="C19" s="35" t="s">
        <v>81</v>
      </c>
      <c r="D19" s="22"/>
      <c r="E19" s="27"/>
      <c r="F19" s="15" t="s">
        <v>79</v>
      </c>
      <c r="G19" s="15" t="s">
        <v>80</v>
      </c>
      <c r="H19" s="15" t="s">
        <v>77</v>
      </c>
      <c r="I19" s="6">
        <v>2</v>
      </c>
      <c r="J19" s="6"/>
      <c r="L19" s="7">
        <f t="shared" si="0"/>
        <v>6</v>
      </c>
      <c r="M19" s="7">
        <f t="shared" si="1"/>
        <v>4</v>
      </c>
      <c r="N19" s="7">
        <f t="shared" si="2"/>
        <v>2</v>
      </c>
    </row>
    <row r="20" spans="1:14" s="7" customFormat="1" ht="22.5" customHeight="1">
      <c r="A20" s="95" t="s">
        <v>97</v>
      </c>
      <c r="B20" s="85" t="s">
        <v>48</v>
      </c>
      <c r="C20" s="92"/>
      <c r="D20" s="92"/>
      <c r="E20" s="86"/>
      <c r="F20" s="6" t="s">
        <v>29</v>
      </c>
      <c r="G20" s="6" t="s">
        <v>10</v>
      </c>
      <c r="H20" s="14" t="s">
        <v>30</v>
      </c>
      <c r="I20" s="6">
        <v>1</v>
      </c>
      <c r="J20" s="14"/>
      <c r="L20" s="7">
        <f aca="true" t="shared" si="3" ref="L20:L25">+$I21*3</f>
        <v>3</v>
      </c>
      <c r="M20" s="7">
        <f aca="true" t="shared" si="4" ref="M20:M25">+$I21*2</f>
        <v>2</v>
      </c>
      <c r="N20" s="7">
        <f aca="true" t="shared" si="5" ref="N20:N25">+$I21*1</f>
        <v>1</v>
      </c>
    </row>
    <row r="21" spans="1:14" s="7" customFormat="1" ht="22.5" customHeight="1">
      <c r="A21" s="96"/>
      <c r="B21" s="85" t="s">
        <v>47</v>
      </c>
      <c r="C21" s="92"/>
      <c r="D21" s="92"/>
      <c r="E21" s="86"/>
      <c r="F21" s="6" t="s">
        <v>29</v>
      </c>
      <c r="G21" s="6" t="s">
        <v>10</v>
      </c>
      <c r="H21" s="14" t="s">
        <v>30</v>
      </c>
      <c r="I21" s="6">
        <v>1</v>
      </c>
      <c r="J21" s="14"/>
      <c r="L21" s="7">
        <f t="shared" si="3"/>
        <v>3</v>
      </c>
      <c r="M21" s="7">
        <f t="shared" si="4"/>
        <v>2</v>
      </c>
      <c r="N21" s="7">
        <f t="shared" si="5"/>
        <v>1</v>
      </c>
    </row>
    <row r="22" spans="1:14" s="7" customFormat="1" ht="22.5" customHeight="1">
      <c r="A22" s="96"/>
      <c r="B22" s="85" t="s">
        <v>28</v>
      </c>
      <c r="C22" s="92"/>
      <c r="D22" s="92"/>
      <c r="E22" s="86"/>
      <c r="F22" s="6" t="s">
        <v>29</v>
      </c>
      <c r="G22" s="6" t="s">
        <v>10</v>
      </c>
      <c r="H22" s="14" t="s">
        <v>30</v>
      </c>
      <c r="I22" s="6">
        <v>1</v>
      </c>
      <c r="J22" s="14"/>
      <c r="L22" s="7">
        <f t="shared" si="3"/>
        <v>3</v>
      </c>
      <c r="M22" s="7">
        <f t="shared" si="4"/>
        <v>2</v>
      </c>
      <c r="N22" s="7">
        <f t="shared" si="5"/>
        <v>1</v>
      </c>
    </row>
    <row r="23" spans="1:14" s="7" customFormat="1" ht="22.5" customHeight="1">
      <c r="A23" s="96"/>
      <c r="B23" s="85" t="s">
        <v>49</v>
      </c>
      <c r="C23" s="92"/>
      <c r="D23" s="92"/>
      <c r="E23" s="86"/>
      <c r="F23" s="6" t="s">
        <v>29</v>
      </c>
      <c r="G23" s="6" t="s">
        <v>10</v>
      </c>
      <c r="H23" s="14" t="s">
        <v>30</v>
      </c>
      <c r="I23" s="6">
        <v>1</v>
      </c>
      <c r="J23" s="14"/>
      <c r="L23" s="7">
        <f t="shared" si="3"/>
        <v>3</v>
      </c>
      <c r="M23" s="7">
        <f t="shared" si="4"/>
        <v>2</v>
      </c>
      <c r="N23" s="7">
        <f t="shared" si="5"/>
        <v>1</v>
      </c>
    </row>
    <row r="24" spans="1:14" s="7" customFormat="1" ht="22.5" customHeight="1">
      <c r="A24" s="96"/>
      <c r="B24" s="85" t="s">
        <v>50</v>
      </c>
      <c r="C24" s="92"/>
      <c r="D24" s="92"/>
      <c r="E24" s="86"/>
      <c r="F24" s="6" t="s">
        <v>29</v>
      </c>
      <c r="G24" s="6" t="s">
        <v>10</v>
      </c>
      <c r="H24" s="14" t="s">
        <v>30</v>
      </c>
      <c r="I24" s="6">
        <v>1</v>
      </c>
      <c r="J24" s="14"/>
      <c r="L24" s="7">
        <f t="shared" si="3"/>
        <v>3</v>
      </c>
      <c r="M24" s="7">
        <f t="shared" si="4"/>
        <v>2</v>
      </c>
      <c r="N24" s="7">
        <f t="shared" si="5"/>
        <v>1</v>
      </c>
    </row>
    <row r="25" spans="1:14" s="8" customFormat="1" ht="22.5" customHeight="1">
      <c r="A25" s="97"/>
      <c r="B25" s="85" t="s">
        <v>51</v>
      </c>
      <c r="C25" s="92"/>
      <c r="D25" s="92"/>
      <c r="E25" s="86"/>
      <c r="F25" s="6" t="s">
        <v>29</v>
      </c>
      <c r="G25" s="6" t="s">
        <v>10</v>
      </c>
      <c r="H25" s="14" t="s">
        <v>30</v>
      </c>
      <c r="I25" s="6">
        <v>1</v>
      </c>
      <c r="J25" s="14"/>
      <c r="L25" s="7">
        <f t="shared" si="3"/>
        <v>3</v>
      </c>
      <c r="M25" s="7">
        <f t="shared" si="4"/>
        <v>2</v>
      </c>
      <c r="N25" s="7">
        <f t="shared" si="5"/>
        <v>1</v>
      </c>
    </row>
    <row r="26" spans="1:14" s="7" customFormat="1" ht="22.5" customHeight="1">
      <c r="A26" s="95" t="s">
        <v>119</v>
      </c>
      <c r="B26" s="20" t="s">
        <v>120</v>
      </c>
      <c r="C26" s="109" t="s">
        <v>122</v>
      </c>
      <c r="D26" s="50"/>
      <c r="E26" s="50"/>
      <c r="F26" s="6" t="s">
        <v>19</v>
      </c>
      <c r="G26" s="6" t="s">
        <v>0</v>
      </c>
      <c r="H26" s="6" t="s">
        <v>18</v>
      </c>
      <c r="I26" s="6">
        <v>1</v>
      </c>
      <c r="J26" s="14"/>
      <c r="L26" s="7">
        <f t="shared" si="0"/>
        <v>3</v>
      </c>
      <c r="M26" s="7">
        <f t="shared" si="1"/>
        <v>2</v>
      </c>
      <c r="N26" s="7">
        <f t="shared" si="2"/>
        <v>1</v>
      </c>
    </row>
    <row r="27" spans="1:14" s="7" customFormat="1" ht="22.5" customHeight="1">
      <c r="A27" s="96"/>
      <c r="B27" s="20" t="s">
        <v>121</v>
      </c>
      <c r="C27" s="110"/>
      <c r="D27" s="50"/>
      <c r="E27" s="50"/>
      <c r="F27" s="6" t="s">
        <v>19</v>
      </c>
      <c r="G27" s="6" t="s">
        <v>0</v>
      </c>
      <c r="H27" s="6" t="s">
        <v>18</v>
      </c>
      <c r="I27" s="6">
        <v>1</v>
      </c>
      <c r="J27" s="14"/>
      <c r="L27" s="7">
        <f>+$I27*3</f>
        <v>3</v>
      </c>
      <c r="M27" s="7">
        <f>+$I27*2</f>
        <v>2</v>
      </c>
      <c r="N27" s="7">
        <f>+$I27*1</f>
        <v>1</v>
      </c>
    </row>
    <row r="28" spans="1:14" s="7" customFormat="1" ht="22.5" customHeight="1">
      <c r="A28" s="96"/>
      <c r="B28" s="85" t="s">
        <v>123</v>
      </c>
      <c r="C28" s="92"/>
      <c r="D28" s="92"/>
      <c r="E28" s="86"/>
      <c r="F28" s="6" t="s">
        <v>43</v>
      </c>
      <c r="G28" s="6" t="s">
        <v>44</v>
      </c>
      <c r="H28" s="6" t="s">
        <v>31</v>
      </c>
      <c r="I28" s="6">
        <v>2</v>
      </c>
      <c r="J28" s="14"/>
      <c r="L28" s="7">
        <f t="shared" si="0"/>
        <v>6</v>
      </c>
      <c r="M28" s="7">
        <f t="shared" si="1"/>
        <v>4</v>
      </c>
      <c r="N28" s="7">
        <f t="shared" si="2"/>
        <v>2</v>
      </c>
    </row>
    <row r="29" spans="1:14" s="7" customFormat="1" ht="22.5" customHeight="1">
      <c r="A29" s="96"/>
      <c r="B29" s="85" t="s">
        <v>124</v>
      </c>
      <c r="C29" s="92"/>
      <c r="D29" s="92"/>
      <c r="E29" s="86"/>
      <c r="F29" s="6" t="s">
        <v>43</v>
      </c>
      <c r="G29" s="6" t="s">
        <v>44</v>
      </c>
      <c r="H29" s="6" t="s">
        <v>31</v>
      </c>
      <c r="I29" s="6">
        <v>1</v>
      </c>
      <c r="J29" s="14"/>
      <c r="L29" s="7">
        <f>+$I29*3</f>
        <v>3</v>
      </c>
      <c r="M29" s="7">
        <f>+$I29*2</f>
        <v>2</v>
      </c>
      <c r="N29" s="7">
        <f>+$I29*1</f>
        <v>1</v>
      </c>
    </row>
    <row r="30" spans="1:14" s="7" customFormat="1" ht="22.5" customHeight="1">
      <c r="A30" s="96"/>
      <c r="B30" s="85" t="s">
        <v>127</v>
      </c>
      <c r="C30" s="92"/>
      <c r="D30" s="92"/>
      <c r="E30" s="86"/>
      <c r="F30" s="6" t="s">
        <v>43</v>
      </c>
      <c r="G30" s="6" t="s">
        <v>44</v>
      </c>
      <c r="H30" s="6" t="s">
        <v>31</v>
      </c>
      <c r="I30" s="6">
        <v>2</v>
      </c>
      <c r="J30" s="14"/>
      <c r="L30" s="7">
        <f t="shared" si="0"/>
        <v>6</v>
      </c>
      <c r="M30" s="7">
        <f t="shared" si="1"/>
        <v>4</v>
      </c>
      <c r="N30" s="7">
        <f t="shared" si="2"/>
        <v>2</v>
      </c>
    </row>
    <row r="31" spans="1:14" s="7" customFormat="1" ht="22.5" customHeight="1">
      <c r="A31" s="96"/>
      <c r="B31" s="85" t="s">
        <v>128</v>
      </c>
      <c r="C31" s="92"/>
      <c r="D31" s="92"/>
      <c r="E31" s="86"/>
      <c r="F31" s="6" t="s">
        <v>43</v>
      </c>
      <c r="G31" s="6" t="s">
        <v>44</v>
      </c>
      <c r="H31" s="6" t="s">
        <v>31</v>
      </c>
      <c r="I31" s="6">
        <v>1</v>
      </c>
      <c r="J31" s="14"/>
      <c r="L31" s="7">
        <f t="shared" si="0"/>
        <v>3</v>
      </c>
      <c r="M31" s="7">
        <f t="shared" si="1"/>
        <v>2</v>
      </c>
      <c r="N31" s="7">
        <f t="shared" si="2"/>
        <v>1</v>
      </c>
    </row>
    <row r="32" spans="1:14" s="7" customFormat="1" ht="22.5" customHeight="1">
      <c r="A32" s="96"/>
      <c r="B32" s="85" t="s">
        <v>129</v>
      </c>
      <c r="C32" s="92"/>
      <c r="D32" s="92"/>
      <c r="E32" s="86"/>
      <c r="F32" s="6" t="s">
        <v>43</v>
      </c>
      <c r="G32" s="6" t="s">
        <v>44</v>
      </c>
      <c r="H32" s="6" t="s">
        <v>31</v>
      </c>
      <c r="I32" s="6">
        <v>1</v>
      </c>
      <c r="J32" s="14"/>
      <c r="L32" s="7">
        <f t="shared" si="0"/>
        <v>3</v>
      </c>
      <c r="M32" s="7">
        <f t="shared" si="1"/>
        <v>2</v>
      </c>
      <c r="N32" s="7">
        <f t="shared" si="2"/>
        <v>1</v>
      </c>
    </row>
    <row r="33" spans="1:14" s="7" customFormat="1" ht="22.5" customHeight="1">
      <c r="A33" s="96"/>
      <c r="B33" s="85" t="s">
        <v>125</v>
      </c>
      <c r="C33" s="92"/>
      <c r="D33" s="92"/>
      <c r="E33" s="86"/>
      <c r="F33" s="6" t="s">
        <v>43</v>
      </c>
      <c r="G33" s="6" t="s">
        <v>44</v>
      </c>
      <c r="H33" s="6" t="s">
        <v>31</v>
      </c>
      <c r="I33" s="6">
        <v>1</v>
      </c>
      <c r="J33" s="14"/>
      <c r="L33" s="7">
        <f t="shared" si="0"/>
        <v>3</v>
      </c>
      <c r="M33" s="7">
        <f t="shared" si="1"/>
        <v>2</v>
      </c>
      <c r="N33" s="7">
        <f t="shared" si="2"/>
        <v>1</v>
      </c>
    </row>
    <row r="34" spans="1:14" s="7" customFormat="1" ht="22.5" customHeight="1">
      <c r="A34" s="96"/>
      <c r="B34" s="85" t="s">
        <v>126</v>
      </c>
      <c r="C34" s="92"/>
      <c r="D34" s="92"/>
      <c r="E34" s="86"/>
      <c r="F34" s="6" t="s">
        <v>43</v>
      </c>
      <c r="G34" s="6" t="s">
        <v>44</v>
      </c>
      <c r="H34" s="6" t="s">
        <v>31</v>
      </c>
      <c r="I34" s="6">
        <v>2</v>
      </c>
      <c r="J34" s="14"/>
      <c r="L34" s="7">
        <f>+$I34*3</f>
        <v>6</v>
      </c>
      <c r="M34" s="7">
        <f>+$I34*2</f>
        <v>4</v>
      </c>
      <c r="N34" s="7">
        <f>+$I34*1</f>
        <v>2</v>
      </c>
    </row>
    <row r="35" spans="1:14" s="8" customFormat="1" ht="22.5" customHeight="1">
      <c r="A35" s="97"/>
      <c r="B35" s="111" t="s">
        <v>16</v>
      </c>
      <c r="C35" s="112"/>
      <c r="D35" s="112"/>
      <c r="E35" s="113"/>
      <c r="F35" s="6" t="s">
        <v>43</v>
      </c>
      <c r="G35" s="6" t="s">
        <v>44</v>
      </c>
      <c r="H35" s="6" t="s">
        <v>31</v>
      </c>
      <c r="I35" s="6">
        <v>2</v>
      </c>
      <c r="J35" s="6"/>
      <c r="L35" s="7">
        <f>+$I35*3</f>
        <v>6</v>
      </c>
      <c r="M35" s="7">
        <f>+$I35*2</f>
        <v>4</v>
      </c>
      <c r="N35" s="7">
        <f>+$I35*1</f>
        <v>2</v>
      </c>
    </row>
    <row r="36" spans="1:14" ht="22.5" customHeight="1">
      <c r="A36" s="53" t="s">
        <v>13</v>
      </c>
      <c r="B36" s="54"/>
      <c r="C36" s="54"/>
      <c r="D36" s="54"/>
      <c r="E36" s="55"/>
      <c r="F36" s="33"/>
      <c r="G36" s="33"/>
      <c r="H36" s="33"/>
      <c r="I36" s="33"/>
      <c r="J36" s="6"/>
      <c r="L36" s="1">
        <f>SUM(L7:L35)</f>
        <v>120</v>
      </c>
      <c r="M36" s="1">
        <f>SUM(M7:M35)</f>
        <v>80</v>
      </c>
      <c r="N36" s="1">
        <f>SUM(N7:N35)</f>
        <v>40</v>
      </c>
    </row>
    <row r="37" ht="13.5"/>
    <row r="38" spans="1:10" ht="18" customHeight="1">
      <c r="A38" s="23" t="s">
        <v>70</v>
      </c>
      <c r="B38" s="7"/>
      <c r="C38" s="24"/>
      <c r="D38" s="24"/>
      <c r="E38" s="24"/>
      <c r="F38" s="24"/>
      <c r="G38" s="24"/>
      <c r="H38" s="24"/>
      <c r="J38" s="24"/>
    </row>
    <row r="39" spans="1:10" ht="18" customHeight="1">
      <c r="A39" s="107"/>
      <c r="B39" s="93"/>
      <c r="C39" s="94"/>
      <c r="D39" s="45" t="s">
        <v>98</v>
      </c>
      <c r="E39" s="45" t="s">
        <v>99</v>
      </c>
      <c r="F39" s="45" t="s">
        <v>100</v>
      </c>
      <c r="J39" s="29"/>
    </row>
    <row r="40" spans="1:10" ht="18" customHeight="1">
      <c r="A40" s="114" t="s">
        <v>69</v>
      </c>
      <c r="B40" s="109" t="s">
        <v>9</v>
      </c>
      <c r="C40" s="6" t="s">
        <v>5</v>
      </c>
      <c r="D40" s="6" t="s">
        <v>101</v>
      </c>
      <c r="E40" s="6" t="s">
        <v>102</v>
      </c>
      <c r="F40" s="6" t="s">
        <v>103</v>
      </c>
      <c r="J40" s="29"/>
    </row>
    <row r="41" spans="1:10" ht="18" customHeight="1">
      <c r="A41" s="114"/>
      <c r="B41" s="115"/>
      <c r="C41" s="6" t="s">
        <v>6</v>
      </c>
      <c r="D41" s="6" t="s">
        <v>104</v>
      </c>
      <c r="E41" s="6" t="s">
        <v>105</v>
      </c>
      <c r="F41" s="6" t="s">
        <v>106</v>
      </c>
      <c r="J41" s="29"/>
    </row>
    <row r="42" spans="1:10" ht="18" customHeight="1">
      <c r="A42" s="114"/>
      <c r="B42" s="110"/>
      <c r="C42" s="6" t="s">
        <v>7</v>
      </c>
      <c r="D42" s="6" t="s">
        <v>107</v>
      </c>
      <c r="E42" s="6" t="s">
        <v>108</v>
      </c>
      <c r="F42" s="6" t="s">
        <v>109</v>
      </c>
      <c r="J42" s="29"/>
    </row>
    <row r="43" spans="1:10" ht="18" customHeight="1">
      <c r="A43" s="114"/>
      <c r="B43" s="109" t="s">
        <v>67</v>
      </c>
      <c r="C43" s="6" t="s">
        <v>5</v>
      </c>
      <c r="D43" s="6" t="s">
        <v>110</v>
      </c>
      <c r="E43" s="6" t="s">
        <v>111</v>
      </c>
      <c r="F43" s="6" t="s">
        <v>112</v>
      </c>
      <c r="J43" s="29"/>
    </row>
    <row r="44" spans="1:10" ht="18" customHeight="1">
      <c r="A44" s="114"/>
      <c r="B44" s="115"/>
      <c r="C44" s="6" t="s">
        <v>6</v>
      </c>
      <c r="D44" s="6" t="s">
        <v>113</v>
      </c>
      <c r="E44" s="6" t="s">
        <v>114</v>
      </c>
      <c r="F44" s="6" t="s">
        <v>115</v>
      </c>
      <c r="J44" s="29"/>
    </row>
    <row r="45" spans="1:10" ht="18" customHeight="1">
      <c r="A45" s="114"/>
      <c r="B45" s="110"/>
      <c r="C45" s="6" t="s">
        <v>7</v>
      </c>
      <c r="D45" s="6" t="s">
        <v>116</v>
      </c>
      <c r="E45" s="6" t="s">
        <v>117</v>
      </c>
      <c r="F45" s="6" t="s">
        <v>118</v>
      </c>
      <c r="J45" s="29"/>
    </row>
    <row r="46" spans="1:10" ht="13.5" customHeight="1">
      <c r="A46" s="7"/>
      <c r="B46" s="7"/>
      <c r="C46" s="24"/>
      <c r="D46" s="24"/>
      <c r="E46" s="24"/>
      <c r="F46" s="24"/>
      <c r="J46" s="29"/>
    </row>
    <row r="47" spans="1:10" ht="22.5" customHeight="1" thickBot="1">
      <c r="A47" s="7" t="s">
        <v>39</v>
      </c>
      <c r="B47" s="7"/>
      <c r="C47" s="7"/>
      <c r="D47" s="7"/>
      <c r="E47" s="7"/>
      <c r="F47" s="7"/>
      <c r="J47" s="30"/>
    </row>
    <row r="48" spans="1:10" ht="22.5" customHeight="1">
      <c r="A48" s="56" t="s">
        <v>39</v>
      </c>
      <c r="B48" s="82"/>
      <c r="C48" s="45" t="s">
        <v>130</v>
      </c>
      <c r="D48" s="45" t="s">
        <v>131</v>
      </c>
      <c r="E48" s="45" t="s">
        <v>132</v>
      </c>
      <c r="F48" s="46" t="s">
        <v>133</v>
      </c>
      <c r="G48" s="47" t="s">
        <v>72</v>
      </c>
      <c r="H48" s="48" t="s">
        <v>73</v>
      </c>
      <c r="J48" s="29"/>
    </row>
    <row r="49" spans="1:10" ht="13.5">
      <c r="A49" s="83"/>
      <c r="B49" s="84"/>
      <c r="C49" s="6" t="s">
        <v>29</v>
      </c>
      <c r="D49" s="6" t="s">
        <v>40</v>
      </c>
      <c r="E49" s="6" t="s">
        <v>10</v>
      </c>
      <c r="F49" s="25" t="s">
        <v>41</v>
      </c>
      <c r="G49" s="40" t="s">
        <v>30</v>
      </c>
      <c r="H49" s="41" t="s">
        <v>42</v>
      </c>
      <c r="J49" s="29"/>
    </row>
    <row r="50" spans="1:10" ht="31.5" customHeight="1" thickBot="1">
      <c r="A50" s="20" t="s">
        <v>33</v>
      </c>
      <c r="B50" s="26"/>
      <c r="C50" s="6" t="str">
        <f>+RIGHTB(D50,3)+1&amp;"以上"</f>
        <v>101以上</v>
      </c>
      <c r="D50" s="15" t="str">
        <f>+RIGHTB(E50,3)+1&amp;"～"&amp;ROUND($L36*0.5,0)+$N36</f>
        <v>89～100</v>
      </c>
      <c r="E50" s="15" t="str">
        <f>+RIGHTB(F50,3)+1&amp;"～"&amp;ROUND($L36*0.4,0)+$N36</f>
        <v>77～88</v>
      </c>
      <c r="F50" s="39" t="str">
        <f>+RIGHTB(G50,3)+1&amp;"～"&amp;ROUND($L36*0.3,0)+$N36</f>
        <v>65～76</v>
      </c>
      <c r="G50" s="42" t="str">
        <f>+LEFTB(H50,3)+1&amp;"～"&amp;ROUND($L36*0.2,0)+$N36</f>
        <v>53～64</v>
      </c>
      <c r="H50" s="43" t="str">
        <f>+ROUND($L36*0.1,0)+$N36&amp;"以下"</f>
        <v>52以下</v>
      </c>
      <c r="J50" s="29"/>
    </row>
    <row r="51" spans="1:10" s="12" customFormat="1" ht="22.5" customHeight="1">
      <c r="A51" s="13"/>
      <c r="C51" s="13"/>
      <c r="D51" s="13"/>
      <c r="E51" s="13"/>
      <c r="F51" s="13"/>
      <c r="G51" s="13"/>
      <c r="H51" s="13"/>
      <c r="I51" s="2"/>
      <c r="J51" s="2"/>
    </row>
    <row r="52" spans="1:10" s="12" customFormat="1" ht="22.5" customHeight="1">
      <c r="A52" s="13"/>
      <c r="C52" s="13"/>
      <c r="D52" s="13"/>
      <c r="E52" s="13"/>
      <c r="F52" s="13"/>
      <c r="G52" s="13"/>
      <c r="H52" s="13"/>
      <c r="I52" s="2"/>
      <c r="J52" s="2"/>
    </row>
    <row r="53" spans="1:10" s="12" customFormat="1" ht="22.5" customHeight="1">
      <c r="A53" s="13"/>
      <c r="C53" s="13"/>
      <c r="D53" s="13"/>
      <c r="E53" s="13"/>
      <c r="F53" s="13"/>
      <c r="G53" s="13"/>
      <c r="H53" s="13"/>
      <c r="I53" s="2"/>
      <c r="J53" s="2"/>
    </row>
    <row r="54" spans="1:10" s="12" customFormat="1" ht="22.5" customHeight="1">
      <c r="A54" s="13"/>
      <c r="C54" s="13"/>
      <c r="D54" s="13"/>
      <c r="E54" s="13"/>
      <c r="F54" s="13"/>
      <c r="G54" s="13"/>
      <c r="H54" s="13"/>
      <c r="I54" s="2"/>
      <c r="J54" s="2"/>
    </row>
    <row r="55" spans="1:10" s="12" customFormat="1" ht="22.5" customHeight="1">
      <c r="A55" s="13"/>
      <c r="C55" s="13"/>
      <c r="D55" s="13"/>
      <c r="E55" s="13"/>
      <c r="F55" s="13"/>
      <c r="G55" s="13"/>
      <c r="H55" s="13"/>
      <c r="I55" s="2"/>
      <c r="J55" s="2"/>
    </row>
    <row r="56" spans="1:10" s="12" customFormat="1" ht="22.5" customHeight="1">
      <c r="A56" s="13"/>
      <c r="C56" s="13"/>
      <c r="D56" s="13"/>
      <c r="E56" s="13"/>
      <c r="F56" s="13"/>
      <c r="G56" s="13"/>
      <c r="H56" s="13"/>
      <c r="I56" s="2"/>
      <c r="J56" s="2"/>
    </row>
    <row r="57" spans="1:10" s="12" customFormat="1" ht="22.5" customHeight="1">
      <c r="A57" s="13"/>
      <c r="C57" s="13"/>
      <c r="D57" s="13"/>
      <c r="E57" s="13"/>
      <c r="F57" s="13"/>
      <c r="G57" s="13"/>
      <c r="H57" s="13"/>
      <c r="I57" s="2"/>
      <c r="J57" s="2"/>
    </row>
    <row r="58" spans="1:10" s="12" customFormat="1" ht="22.5" customHeight="1">
      <c r="A58" s="13"/>
      <c r="C58" s="13"/>
      <c r="D58" s="13"/>
      <c r="E58" s="13"/>
      <c r="F58" s="13"/>
      <c r="G58" s="13"/>
      <c r="H58" s="13"/>
      <c r="I58" s="2"/>
      <c r="J58" s="2"/>
    </row>
    <row r="59" spans="3:10" s="12" customFormat="1" ht="22.5" customHeight="1">
      <c r="C59" s="13"/>
      <c r="D59" s="13"/>
      <c r="E59" s="13"/>
      <c r="F59" s="13"/>
      <c r="G59" s="13"/>
      <c r="H59" s="13"/>
      <c r="I59" s="2"/>
      <c r="J59" s="2"/>
    </row>
    <row r="60" spans="3:10" s="12" customFormat="1" ht="22.5" customHeight="1">
      <c r="C60" s="13"/>
      <c r="D60" s="13"/>
      <c r="E60" s="13"/>
      <c r="F60" s="13"/>
      <c r="G60" s="13"/>
      <c r="H60" s="13"/>
      <c r="I60" s="2"/>
      <c r="J60" s="2"/>
    </row>
    <row r="61" spans="3:10" s="12" customFormat="1" ht="22.5" customHeight="1">
      <c r="C61" s="13"/>
      <c r="D61" s="13"/>
      <c r="E61" s="13"/>
      <c r="F61" s="13"/>
      <c r="G61" s="13"/>
      <c r="H61" s="13"/>
      <c r="I61" s="2"/>
      <c r="J61" s="2"/>
    </row>
    <row r="62" spans="1:8" ht="22.5" customHeight="1">
      <c r="A62" s="12"/>
      <c r="B62" s="12"/>
      <c r="C62" s="13"/>
      <c r="D62" s="13"/>
      <c r="E62" s="13"/>
      <c r="F62" s="13"/>
      <c r="G62" s="13"/>
      <c r="H62" s="13"/>
    </row>
    <row r="63" ht="22.5" customHeight="1"/>
  </sheetData>
  <mergeCells count="31">
    <mergeCell ref="B34:E34"/>
    <mergeCell ref="B28:E28"/>
    <mergeCell ref="B33:E33"/>
    <mergeCell ref="B29:E29"/>
    <mergeCell ref="B30:E30"/>
    <mergeCell ref="B31:E31"/>
    <mergeCell ref="B35:E35"/>
    <mergeCell ref="B32:E32"/>
    <mergeCell ref="A26:A35"/>
    <mergeCell ref="A48:B49"/>
    <mergeCell ref="A36:E36"/>
    <mergeCell ref="A39:C39"/>
    <mergeCell ref="A40:A45"/>
    <mergeCell ref="B40:B42"/>
    <mergeCell ref="B43:B45"/>
    <mergeCell ref="C26:C27"/>
    <mergeCell ref="A20:A25"/>
    <mergeCell ref="B20:E20"/>
    <mergeCell ref="B21:E21"/>
    <mergeCell ref="B22:E22"/>
    <mergeCell ref="B23:E23"/>
    <mergeCell ref="B24:E24"/>
    <mergeCell ref="B25:E25"/>
    <mergeCell ref="A7:A19"/>
    <mergeCell ref="C7:C13"/>
    <mergeCell ref="C14:C15"/>
    <mergeCell ref="C16:C17"/>
    <mergeCell ref="A1:J1"/>
    <mergeCell ref="A5:C6"/>
    <mergeCell ref="D5:E5"/>
    <mergeCell ref="F5:J5"/>
  </mergeCells>
  <printOptions horizontalCentered="1"/>
  <pageMargins left="0.3937007874015748" right="0.3937007874015748" top="0.5905511811023623" bottom="0.1968503937007874" header="0.5905511811023623" footer="0.5118110236220472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workbookViewId="0" topLeftCell="A1">
      <selection activeCell="A20" sqref="A20:A33"/>
    </sheetView>
  </sheetViews>
  <sheetFormatPr defaultColWidth="9.00390625" defaultRowHeight="13.5"/>
  <cols>
    <col min="1" max="1" width="3.375" style="79" customWidth="1"/>
    <col min="2" max="2" width="4.625" style="0" customWidth="1"/>
    <col min="3" max="3" width="40.50390625" style="0" bestFit="1" customWidth="1"/>
    <col min="4" max="8" width="16.625" style="0" customWidth="1"/>
  </cols>
  <sheetData>
    <row r="1" spans="1:9" s="11" customFormat="1" ht="17.25">
      <c r="A1" s="80" t="s">
        <v>224</v>
      </c>
      <c r="B1" s="80"/>
      <c r="C1" s="80"/>
      <c r="D1" s="80"/>
      <c r="E1" s="80"/>
      <c r="F1" s="80"/>
      <c r="G1" s="80"/>
      <c r="H1" s="80"/>
      <c r="I1" s="80"/>
    </row>
    <row r="2" spans="1:5" s="11" customFormat="1" ht="17.25">
      <c r="A2" s="31"/>
      <c r="B2" s="9"/>
      <c r="C2" s="10"/>
      <c r="D2" s="10"/>
      <c r="E2" s="10"/>
    </row>
    <row r="3" spans="1:8" s="11" customFormat="1" ht="17.25">
      <c r="A3" s="31"/>
      <c r="B3" s="9"/>
      <c r="C3" s="36" t="s">
        <v>35</v>
      </c>
      <c r="F3" s="37" t="s">
        <v>209</v>
      </c>
      <c r="G3" s="37"/>
      <c r="H3" s="37"/>
    </row>
    <row r="4" spans="1:8" s="1" customFormat="1" ht="9.75" customHeight="1">
      <c r="A4" s="2"/>
      <c r="B4" s="16"/>
      <c r="C4" s="17"/>
      <c r="D4" s="17"/>
      <c r="E4" s="17"/>
      <c r="F4" s="18"/>
      <c r="G4" s="18"/>
      <c r="H4" s="18"/>
    </row>
    <row r="5" spans="1:9" s="7" customFormat="1" ht="22.5" customHeight="1">
      <c r="A5" s="101" t="s">
        <v>69</v>
      </c>
      <c r="B5" s="102"/>
      <c r="C5" s="103"/>
      <c r="D5" s="107" t="s">
        <v>1</v>
      </c>
      <c r="E5" s="93"/>
      <c r="F5" s="93"/>
      <c r="G5" s="93"/>
      <c r="H5" s="94"/>
      <c r="I5" s="120" t="s">
        <v>65</v>
      </c>
    </row>
    <row r="6" spans="1:9" s="7" customFormat="1" ht="22.5" customHeight="1">
      <c r="A6" s="104"/>
      <c r="B6" s="105"/>
      <c r="C6" s="106"/>
      <c r="D6" s="6">
        <v>5</v>
      </c>
      <c r="E6" s="6">
        <v>4</v>
      </c>
      <c r="F6" s="6">
        <v>3</v>
      </c>
      <c r="G6" s="6">
        <v>2</v>
      </c>
      <c r="H6" s="6">
        <v>1</v>
      </c>
      <c r="I6" s="121"/>
    </row>
    <row r="7" spans="1:9" s="7" customFormat="1" ht="36" customHeight="1">
      <c r="A7" s="6">
        <v>1</v>
      </c>
      <c r="B7" s="81" t="s">
        <v>210</v>
      </c>
      <c r="C7" s="22" t="s">
        <v>48</v>
      </c>
      <c r="D7" s="15" t="s">
        <v>29</v>
      </c>
      <c r="E7" s="15" t="s">
        <v>211</v>
      </c>
      <c r="F7" s="15" t="s">
        <v>212</v>
      </c>
      <c r="G7" s="15" t="s">
        <v>213</v>
      </c>
      <c r="H7" s="76" t="s">
        <v>30</v>
      </c>
      <c r="I7" s="50"/>
    </row>
    <row r="8" spans="1:9" s="7" customFormat="1" ht="36" customHeight="1">
      <c r="A8" s="6">
        <v>2</v>
      </c>
      <c r="B8" s="81"/>
      <c r="C8" s="22" t="s">
        <v>47</v>
      </c>
      <c r="D8" s="15" t="s">
        <v>29</v>
      </c>
      <c r="E8" s="15" t="s">
        <v>211</v>
      </c>
      <c r="F8" s="15" t="s">
        <v>212</v>
      </c>
      <c r="G8" s="15" t="s">
        <v>213</v>
      </c>
      <c r="H8" s="76" t="s">
        <v>30</v>
      </c>
      <c r="I8" s="50"/>
    </row>
    <row r="9" spans="1:9" s="7" customFormat="1" ht="36" customHeight="1">
      <c r="A9" s="6">
        <v>3</v>
      </c>
      <c r="B9" s="81"/>
      <c r="C9" s="22" t="s">
        <v>28</v>
      </c>
      <c r="D9" s="15" t="s">
        <v>29</v>
      </c>
      <c r="E9" s="15" t="s">
        <v>211</v>
      </c>
      <c r="F9" s="15" t="s">
        <v>212</v>
      </c>
      <c r="G9" s="15" t="s">
        <v>213</v>
      </c>
      <c r="H9" s="76" t="s">
        <v>30</v>
      </c>
      <c r="I9" s="50"/>
    </row>
    <row r="10" spans="1:9" s="7" customFormat="1" ht="36" customHeight="1">
      <c r="A10" s="6">
        <v>4</v>
      </c>
      <c r="B10" s="81"/>
      <c r="C10" s="22" t="s">
        <v>49</v>
      </c>
      <c r="D10" s="15" t="s">
        <v>29</v>
      </c>
      <c r="E10" s="15" t="s">
        <v>211</v>
      </c>
      <c r="F10" s="15" t="s">
        <v>212</v>
      </c>
      <c r="G10" s="15" t="s">
        <v>213</v>
      </c>
      <c r="H10" s="76" t="s">
        <v>30</v>
      </c>
      <c r="I10" s="50"/>
    </row>
    <row r="11" spans="1:9" s="7" customFormat="1" ht="36" customHeight="1">
      <c r="A11" s="6">
        <v>5</v>
      </c>
      <c r="B11" s="81"/>
      <c r="C11" s="22" t="s">
        <v>214</v>
      </c>
      <c r="D11" s="15" t="s">
        <v>29</v>
      </c>
      <c r="E11" s="15" t="s">
        <v>211</v>
      </c>
      <c r="F11" s="15" t="s">
        <v>212</v>
      </c>
      <c r="G11" s="15" t="s">
        <v>213</v>
      </c>
      <c r="H11" s="76" t="s">
        <v>30</v>
      </c>
      <c r="I11" s="50"/>
    </row>
    <row r="12" spans="1:9" s="8" customFormat="1" ht="36" customHeight="1">
      <c r="A12" s="6">
        <v>6</v>
      </c>
      <c r="B12" s="116" t="s">
        <v>84</v>
      </c>
      <c r="C12" s="22" t="s">
        <v>82</v>
      </c>
      <c r="D12" s="15" t="s">
        <v>215</v>
      </c>
      <c r="E12" s="15" t="s">
        <v>216</v>
      </c>
      <c r="F12" s="15" t="s">
        <v>217</v>
      </c>
      <c r="G12" s="15" t="s">
        <v>218</v>
      </c>
      <c r="H12" s="15" t="s">
        <v>219</v>
      </c>
      <c r="I12" s="50"/>
    </row>
    <row r="13" spans="1:9" s="8" customFormat="1" ht="36" customHeight="1">
      <c r="A13" s="6">
        <v>7</v>
      </c>
      <c r="B13" s="116"/>
      <c r="C13" s="22" t="s">
        <v>83</v>
      </c>
      <c r="D13" s="15" t="s">
        <v>215</v>
      </c>
      <c r="E13" s="15" t="s">
        <v>216</v>
      </c>
      <c r="F13" s="15" t="s">
        <v>217</v>
      </c>
      <c r="G13" s="15" t="s">
        <v>218</v>
      </c>
      <c r="H13" s="15" t="s">
        <v>219</v>
      </c>
      <c r="I13" s="50"/>
    </row>
    <row r="14" spans="1:9" s="8" customFormat="1" ht="36" customHeight="1">
      <c r="A14" s="6">
        <v>8</v>
      </c>
      <c r="B14" s="116"/>
      <c r="C14" s="22" t="s">
        <v>220</v>
      </c>
      <c r="D14" s="15" t="s">
        <v>215</v>
      </c>
      <c r="E14" s="15" t="s">
        <v>216</v>
      </c>
      <c r="F14" s="15" t="s">
        <v>217</v>
      </c>
      <c r="G14" s="15" t="s">
        <v>218</v>
      </c>
      <c r="H14" s="15" t="s">
        <v>219</v>
      </c>
      <c r="I14" s="50"/>
    </row>
    <row r="15" spans="1:9" s="7" customFormat="1" ht="36" customHeight="1">
      <c r="A15" s="6">
        <v>9</v>
      </c>
      <c r="B15" s="116"/>
      <c r="C15" s="22" t="s">
        <v>221</v>
      </c>
      <c r="D15" s="15" t="s">
        <v>215</v>
      </c>
      <c r="E15" s="15" t="s">
        <v>216</v>
      </c>
      <c r="F15" s="15" t="s">
        <v>217</v>
      </c>
      <c r="G15" s="15" t="s">
        <v>218</v>
      </c>
      <c r="H15" s="15" t="s">
        <v>219</v>
      </c>
      <c r="I15" s="50"/>
    </row>
    <row r="16" spans="1:9" s="8" customFormat="1" ht="36" customHeight="1">
      <c r="A16" s="6">
        <v>10</v>
      </c>
      <c r="B16" s="116"/>
      <c r="C16" s="77" t="s">
        <v>222</v>
      </c>
      <c r="D16" s="15" t="s">
        <v>215</v>
      </c>
      <c r="E16" s="15" t="s">
        <v>216</v>
      </c>
      <c r="F16" s="15" t="s">
        <v>217</v>
      </c>
      <c r="G16" s="15" t="s">
        <v>218</v>
      </c>
      <c r="H16" s="15" t="s">
        <v>219</v>
      </c>
      <c r="I16" s="50"/>
    </row>
    <row r="17" spans="1:9" ht="36" customHeight="1">
      <c r="A17" s="117" t="s">
        <v>223</v>
      </c>
      <c r="B17" s="118"/>
      <c r="C17" s="118"/>
      <c r="D17" s="118"/>
      <c r="E17" s="118"/>
      <c r="F17" s="118"/>
      <c r="G17" s="118"/>
      <c r="H17" s="119"/>
      <c r="I17" s="78"/>
    </row>
  </sheetData>
  <mergeCells count="7">
    <mergeCell ref="B7:B11"/>
    <mergeCell ref="B12:B16"/>
    <mergeCell ref="A17:H17"/>
    <mergeCell ref="A1:I1"/>
    <mergeCell ref="A5:C6"/>
    <mergeCell ref="D5:H5"/>
    <mergeCell ref="I5:I6"/>
  </mergeCells>
  <printOptions/>
  <pageMargins left="0.75" right="0.75" top="1" bottom="1" header="0.512" footer="0.51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chiku-191</cp:lastModifiedBy>
  <cp:lastPrinted>2006-02-14T23:29:05Z</cp:lastPrinted>
  <dcterms:created xsi:type="dcterms:W3CDTF">1997-01-08T22:48:59Z</dcterms:created>
  <dcterms:modified xsi:type="dcterms:W3CDTF">2006-02-14T23:33:29Z</dcterms:modified>
  <cp:category/>
  <cp:version/>
  <cp:contentType/>
  <cp:contentStatus/>
</cp:coreProperties>
</file>